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ustos" sheetId="2" state="visible" r:id="rId2"/>
    <sheet name="Preço" sheetId="3" state="visible" r:id="rId3"/>
    <sheet name="Cenári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0B1120"/>
      <sz val="16"/>
    </font>
    <font>
      <name val="Calibri"/>
      <color rgb="0064748B"/>
      <sz val="10"/>
    </font>
    <font>
      <name val="Calibri"/>
      <b val="1"/>
      <color rgb="004F6EF7"/>
      <sz val="11"/>
    </font>
    <font>
      <name val="Calibri"/>
      <color rgb="000B1120"/>
      <sz val="11"/>
    </font>
    <font>
      <name val="Calibri"/>
      <b val="1"/>
      <color rgb="000B1120"/>
      <sz val="12"/>
    </font>
    <font>
      <name val="Calibri"/>
      <color rgb="00475569"/>
      <sz val="11"/>
    </font>
    <font>
      <name val="Calibri"/>
      <color rgb="0064748B"/>
      <sz val="9"/>
    </font>
    <font>
      <name val="Calibri"/>
      <b val="1"/>
      <color rgb="00FFFFFF"/>
      <sz val="10"/>
    </font>
    <font>
      <name val="Calibri"/>
      <b val="1"/>
      <color rgb="000B1120"/>
      <sz val="11"/>
    </font>
    <font>
      <name val="Calibri"/>
      <b val="1"/>
      <color rgb="00475569"/>
      <sz val="10"/>
    </font>
    <font>
      <name val="Calibri"/>
      <i val="1"/>
      <color rgb="0064748B"/>
      <sz val="9"/>
    </font>
    <font>
      <name val="Calibri"/>
      <b val="1"/>
      <color rgb="004F6EF7"/>
      <sz val="13"/>
    </font>
    <font>
      <name val="Calibri"/>
      <b val="1"/>
      <color rgb="000B1120"/>
      <sz val="13"/>
    </font>
    <font>
      <name val="Calibri"/>
      <i val="1"/>
      <color rgb="00475569"/>
      <sz val="10"/>
    </font>
  </fonts>
  <fills count="9">
    <fill>
      <patternFill/>
    </fill>
    <fill>
      <patternFill patternType="gray125"/>
    </fill>
    <fill>
      <patternFill patternType="solid">
        <fgColor rgb="004F6EF7"/>
        <bgColor rgb="004F6EF7"/>
      </patternFill>
    </fill>
    <fill>
      <patternFill patternType="solid">
        <fgColor rgb="000B1120"/>
        <bgColor rgb="000B1120"/>
      </patternFill>
    </fill>
    <fill>
      <patternFill patternType="solid">
        <fgColor rgb="00EEF2FF"/>
        <bgColor rgb="00EEF2FF"/>
      </patternFill>
    </fill>
    <fill>
      <patternFill patternType="solid">
        <fgColor rgb="00F1F5F9"/>
        <bgColor rgb="00F1F5F9"/>
      </patternFill>
    </fill>
    <fill>
      <patternFill patternType="solid">
        <fgColor rgb="00E6F8FC"/>
        <bgColor rgb="00E6F8FC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3" borderId="0" applyAlignment="1" pivotButton="0" quotePrefix="0" xfId="0">
      <alignment vertical="center" wrapText="1"/>
    </xf>
    <xf numFmtId="0" fontId="4" fillId="0" borderId="1" pivotButton="0" quotePrefix="0" xfId="0"/>
    <xf numFmtId="164" fontId="4" fillId="4" borderId="1" pivotButton="0" quotePrefix="0" xfId="0"/>
    <xf numFmtId="0" fontId="7" fillId="0" borderId="1" pivotButton="0" quotePrefix="0" xfId="0"/>
    <xf numFmtId="0" fontId="9" fillId="0" borderId="0" pivotButton="0" quotePrefix="0" xfId="0"/>
    <xf numFmtId="164" fontId="9" fillId="5" borderId="0" pivotButton="0" quotePrefix="0" xfId="0"/>
    <xf numFmtId="0" fontId="9" fillId="6" borderId="0" pivotButton="0" quotePrefix="0" xfId="0"/>
    <xf numFmtId="0" fontId="0" fillId="6" borderId="0" pivotButton="0" quotePrefix="0" xfId="0"/>
    <xf numFmtId="0" fontId="10" fillId="0" borderId="0" pivotButton="0" quotePrefix="0" xfId="0"/>
    <xf numFmtId="1" fontId="4" fillId="4" borderId="1" pivotButton="0" quotePrefix="0" xfId="0"/>
    <xf numFmtId="0" fontId="11" fillId="0" borderId="0" applyAlignment="1" pivotButton="0" quotePrefix="0" xfId="0">
      <alignment vertical="center" wrapText="1"/>
    </xf>
    <xf numFmtId="165" fontId="4" fillId="4" borderId="1" pivotButton="0" quotePrefix="0" xfId="0"/>
    <xf numFmtId="0" fontId="4" fillId="4" borderId="1" pivotButton="0" quotePrefix="0" xfId="0"/>
    <xf numFmtId="9" fontId="4" fillId="4" borderId="1" pivotButton="0" quotePrefix="0" xfId="0"/>
    <xf numFmtId="164" fontId="9" fillId="5" borderId="1" pivotButton="0" quotePrefix="0" xfId="0"/>
    <xf numFmtId="164" fontId="12" fillId="5" borderId="1" pivotButton="0" quotePrefix="0" xfId="0"/>
    <xf numFmtId="164" fontId="4" fillId="5" borderId="1" pivotButton="0" quotePrefix="0" xfId="0"/>
    <xf numFmtId="1" fontId="9" fillId="5" borderId="0" pivotButton="0" quotePrefix="0" xfId="0"/>
    <xf numFmtId="164" fontId="13" fillId="5" borderId="1" pivotButton="0" quotePrefix="0" xfId="0"/>
    <xf numFmtId="1" fontId="9" fillId="5" borderId="1" pivotButton="0" quotePrefix="0" xfId="0"/>
    <xf numFmtId="9" fontId="9" fillId="5" borderId="1" pivotButton="0" quotePrefix="0" xfId="0"/>
    <xf numFmtId="0" fontId="4" fillId="7" borderId="1" pivotButton="0" quotePrefix="0" xfId="0"/>
    <xf numFmtId="164" fontId="4" fillId="7" borderId="1" pivotButton="0" quotePrefix="0" xfId="0"/>
    <xf numFmtId="164" fontId="9" fillId="7" borderId="1" pivotButton="0" quotePrefix="0" xfId="0"/>
    <xf numFmtId="0" fontId="4" fillId="8" borderId="1" pivotButton="0" quotePrefix="0" xfId="0"/>
    <xf numFmtId="164" fontId="4" fillId="8" borderId="1" pivotButton="0" quotePrefix="0" xfId="0"/>
    <xf numFmtId="164" fontId="9" fillId="8" borderId="1" pivotButton="0" quotePrefix="0" xfId="0"/>
    <xf numFmtId="0" fontId="14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991B1B"/>
        <sz val="13"/>
      </font>
      <fill>
        <patternFill patternType="solid">
          <fgColor rgb="00FEE2E2"/>
          <bgColor rgb="00FEE2E2"/>
        </patternFill>
      </fill>
    </dxf>
    <dxf>
      <font>
        <name val="Calibri"/>
        <b val="1"/>
        <color rgb="00166534"/>
        <sz val="13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  <bgColor rgb="00FEE2E2"/>
        </patternFill>
      </fill>
    </dxf>
    <dxf>
      <font>
        <name val="Calibri"/>
        <b val="1"/>
        <color rgb="00991B1B"/>
        <sz val="11"/>
      </font>
    </dxf>
    <dxf>
      <font>
        <name val="Calibri"/>
        <b val="1"/>
        <color rgb="00166534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zaipass.com.br/blog/planilha-precificacao-eventos-wellnes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zaipass.com.br/blog/planilha-precificacao-eventos-wellnes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zaipass.com.br/blog/planilha-precificacao-eventos-wellnes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zaipass.com.br/blog/planilha-precificacao-eventos-wellnes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26" customHeight="1">
      <c r="A1" s="1" t="inlineStr">
        <is>
          <t>Planilha de precificação de evento wellness</t>
        </is>
      </c>
    </row>
    <row r="2">
      <c r="A2" s="2" t="inlineStr">
        <is>
          <t>Para aulão, workshop, Wellness Day, treino coletivo ou vivência: do custo ao preço de cada lote.</t>
        </is>
      </c>
    </row>
    <row r="3" ht="4" customHeight="1">
      <c r="A3" s="3" t="n"/>
      <c r="B3" s="3" t="n"/>
      <c r="C3" s="3" t="n"/>
      <c r="D3" s="3" t="n"/>
      <c r="E3" s="3" t="n"/>
      <c r="F3" s="3" t="n"/>
    </row>
    <row r="5" ht="32" customHeight="1">
      <c r="A5" s="4" t="inlineStr">
        <is>
          <t>1</t>
        </is>
      </c>
      <c r="B5" s="5" t="inlineStr">
        <is>
          <t>Na aba Custos, liste o que você paga de qualquer jeito (fixos) e o que cresce a cada participante (por pessoa). Os valores de exemplo são ilustrativos.</t>
        </is>
      </c>
    </row>
    <row r="6" ht="32" customHeight="1">
      <c r="A6" s="4" t="inlineStr">
        <is>
          <t>2</t>
        </is>
      </c>
      <c r="B6" s="5" t="inlineStr">
        <is>
          <t>Na aba Preço, preencha as premissas em azul: vagas, pagantes esperados, patrocínio em dinheiro, tarifas da plataforma e do meio de pagamento e a margem.</t>
        </is>
      </c>
    </row>
    <row r="7" ht="32" customHeight="1">
      <c r="A7" s="4" t="inlineStr">
        <is>
          <t>3</t>
        </is>
      </c>
      <c r="B7" s="5" t="inlineStr">
        <is>
          <t>A planilha calcula o custo por pagante, o preço mínimo e o preço sugerido. Depois, monte os lotes ou tipos de inscrição com o preço que você vai anunciar.</t>
        </is>
      </c>
    </row>
    <row r="8" ht="32" customHeight="1">
      <c r="A8" s="4" t="inlineStr">
        <is>
          <t>4</t>
        </is>
      </c>
      <c r="B8" s="5" t="inlineStr">
        <is>
          <t>O fechamento mostra a receita líquida, o resultado e quantos pagantes você precisa para empatar. A aba Cenários testa o mesmo preço com mais ou menos público.</t>
        </is>
      </c>
    </row>
    <row r="9" ht="8" customHeight="1">
      <c r="A9" s="4" t="inlineStr"/>
      <c r="B9" s="5" t="inlineStr"/>
    </row>
    <row r="10" ht="32" customHeight="1">
      <c r="A10" s="4" t="inlineStr">
        <is>
          <t>!</t>
        </is>
      </c>
      <c r="B10" s="5" t="inlineStr">
        <is>
          <t>Divida os custos fixos pelos pagantes que você espera, não pela capacidade do espaço. Se couberem 40 e vierem 25, a conta precisa fechar com 25.</t>
        </is>
      </c>
    </row>
    <row r="11" ht="32" customHeight="1">
      <c r="A11" s="4" t="inlineStr">
        <is>
          <t>!</t>
        </is>
      </c>
      <c r="B11" s="5" t="inlineStr">
        <is>
          <t>Não digite nas células cinza: são fórmulas. As tarifas variam por plataforma e forma de pagamento; use os percentuais de quem processa as suas inscrições.</t>
        </is>
      </c>
    </row>
    <row r="12" ht="32" customHeight="1">
      <c r="A12" s="4" t="inlineStr">
        <is>
          <t>!</t>
        </is>
      </c>
      <c r="B12" s="5" t="inlineStr">
        <is>
          <t>Cortesias (convidados, imprensa, equipe) não pagam, mas consomem kit e alimentação: conte no custo por pessoa e não nos pagantes.</t>
        </is>
      </c>
    </row>
    <row r="14">
      <c r="B14" s="6" t="inlineStr">
        <is>
          <t>Quando o preço estiver definido</t>
        </is>
      </c>
    </row>
    <row r="15" ht="32" customHeight="1">
      <c r="B15" s="7" t="inlineStr">
        <is>
          <t>Numa plataforma de inscrições, cada lote tem preço, vagas e prazo próprios, e a inscrição é confirmada quando o pagamento entra. Conheça a ZaiPass em zaipass.com.br.</t>
        </is>
      </c>
    </row>
    <row r="17">
      <c r="A17" s="8" t="inlineStr">
        <is>
          <t>Modelo gratuito da ZaiPass · zaipass.com.br/blog/planilha-precificacao-eventos-wellness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52" customWidth="1" min="3" max="3"/>
  </cols>
  <sheetData>
    <row r="1" ht="26" customHeight="1">
      <c r="A1" s="1" t="inlineStr">
        <is>
          <t>Custos do evento</t>
        </is>
      </c>
    </row>
    <row r="2">
      <c r="A2" s="2" t="inlineStr">
        <is>
          <t>Valores de exemplo para uma manhã com 30 a 40 pessoas. Troque pelos seus.</t>
        </is>
      </c>
    </row>
    <row r="3" ht="4" customHeight="1">
      <c r="A3" s="3" t="n"/>
      <c r="B3" s="3" t="n"/>
      <c r="C3" s="3" t="n"/>
    </row>
    <row r="5" ht="30" customHeight="1">
      <c r="A5" s="9" t="inlineStr">
        <is>
          <t>Custos fixos (não mudam com o público)</t>
        </is>
      </c>
      <c r="B5" s="9" t="inlineStr">
        <is>
          <t>Valor</t>
        </is>
      </c>
      <c r="C5" s="9" t="inlineStr">
        <is>
          <t>Observação</t>
        </is>
      </c>
    </row>
    <row r="6">
      <c r="A6" s="10" t="inlineStr">
        <is>
          <t>Espaço (aluguel ou taxa do local)</t>
        </is>
      </c>
      <c r="B6" s="11" t="n">
        <v>400</v>
      </c>
      <c r="C6" s="12" t="inlineStr">
        <is>
          <t>Inclua limpeza e horas de montagem, se cobradas</t>
        </is>
      </c>
    </row>
    <row r="7">
      <c r="A7" s="10" t="inlineStr">
        <is>
          <t>Instrutores e professores convidados</t>
        </is>
      </c>
      <c r="B7" s="11" t="n">
        <v>600</v>
      </c>
      <c r="C7" s="12" t="inlineStr">
        <is>
          <t>Cachê, transporte e alimentação deles</t>
        </is>
      </c>
    </row>
    <row r="8">
      <c r="A8" s="10" t="inlineStr">
        <is>
          <t>Som e microfone</t>
        </is>
      </c>
      <c r="B8" s="11" t="n">
        <v>150</v>
      </c>
      <c r="C8" s="12" t="inlineStr">
        <is>
          <t>Ao ar livre, microfone sem fio faz diferença</t>
        </is>
      </c>
    </row>
    <row r="9">
      <c r="A9" s="10" t="inlineStr">
        <is>
          <t>Fotografia e vídeo</t>
        </is>
      </c>
      <c r="B9" s="11" t="n">
        <v>250</v>
      </c>
      <c r="C9" s="12" t="n"/>
    </row>
    <row r="10">
      <c r="A10" s="10" t="inlineStr">
        <is>
          <t>Divulgação (artes, anúncios)</t>
        </is>
      </c>
      <c r="B10" s="11" t="n">
        <v>150</v>
      </c>
      <c r="C10" s="12" t="n"/>
    </row>
    <row r="11">
      <c r="A11" s="10" t="inlineStr">
        <is>
          <t>Decoração e sinalização</t>
        </is>
      </c>
      <c r="B11" s="11" t="n">
        <v>100</v>
      </c>
      <c r="C11" s="12" t="n"/>
    </row>
    <row r="12">
      <c r="A12" s="10" t="inlineStr">
        <is>
          <t>Equipe de apoio</t>
        </is>
      </c>
      <c r="B12" s="11" t="n">
        <v>0</v>
      </c>
      <c r="C12" s="12" t="inlineStr">
        <is>
          <t>Recepção, check-in, montagem</t>
        </is>
      </c>
    </row>
    <row r="13">
      <c r="A13" s="10" t="inlineStr">
        <is>
          <t>Licenças, autorizações ou seguro</t>
        </is>
      </c>
      <c r="B13" s="11" t="n">
        <v>0</v>
      </c>
      <c r="C13" s="12" t="inlineStr">
        <is>
          <t>Confira o que o local e a prefeitura exigem</t>
        </is>
      </c>
    </row>
    <row r="14">
      <c r="A14" s="10" t="inlineStr">
        <is>
          <t>Primeiros socorros</t>
        </is>
      </c>
      <c r="B14" s="11" t="n">
        <v>0</v>
      </c>
      <c r="C14" s="12" t="inlineStr">
        <is>
          <t>Kit e pessoa responsável; ambulância em eventos maiores</t>
        </is>
      </c>
    </row>
    <row r="15">
      <c r="A15" s="10" t="n"/>
      <c r="B15" s="11" t="n"/>
      <c r="C15" s="12" t="n"/>
    </row>
    <row r="16">
      <c r="A16" s="10" t="n"/>
      <c r="B16" s="11" t="n"/>
      <c r="C16" s="12" t="n"/>
    </row>
    <row r="17">
      <c r="A17" s="10" t="n"/>
      <c r="B17" s="11" t="n"/>
      <c r="C17" s="12" t="n"/>
    </row>
    <row r="18">
      <c r="A18" s="10" t="n"/>
      <c r="B18" s="11" t="n"/>
      <c r="C18" s="12" t="n"/>
    </row>
    <row r="19">
      <c r="A19" s="10" t="n"/>
      <c r="B19" s="11" t="n"/>
      <c r="C19" s="12" t="n"/>
    </row>
    <row r="20">
      <c r="A20" s="10" t="n"/>
      <c r="B20" s="11" t="n"/>
      <c r="C20" s="12" t="n"/>
    </row>
    <row r="21">
      <c r="A21" s="13" t="inlineStr">
        <is>
          <t>Total de custos fixos</t>
        </is>
      </c>
      <c r="B21" s="14">
        <f>SUM(B6:B20)</f>
        <v/>
      </c>
    </row>
    <row r="24" ht="30" customHeight="1">
      <c r="A24" s="9" t="inlineStr">
        <is>
          <t>Custos por participante</t>
        </is>
      </c>
      <c r="B24" s="9" t="inlineStr">
        <is>
          <t>Valor por pessoa</t>
        </is>
      </c>
      <c r="C24" s="9" t="inlineStr">
        <is>
          <t>Observação</t>
        </is>
      </c>
    </row>
    <row r="25">
      <c r="A25" s="10" t="inlineStr">
        <is>
          <t>Kit ou brinde</t>
        </is>
      </c>
      <c r="B25" s="11" t="n">
        <v>15</v>
      </c>
      <c r="C25" s="12" t="inlineStr">
        <is>
          <t>Garrafa, toalha, ecobag</t>
        </is>
      </c>
    </row>
    <row r="26">
      <c r="A26" s="10" t="inlineStr">
        <is>
          <t>Alimentação (frutas, café, brunch)</t>
        </is>
      </c>
      <c r="B26" s="11" t="n">
        <v>22</v>
      </c>
      <c r="C26" s="12" t="n"/>
    </row>
    <row r="27">
      <c r="A27" s="10" t="inlineStr">
        <is>
          <t>Água e hidratação</t>
        </is>
      </c>
      <c r="B27" s="11" t="n">
        <v>3</v>
      </c>
      <c r="C27" s="12" t="n"/>
    </row>
    <row r="28">
      <c r="A28" s="10" t="inlineStr">
        <is>
          <t>Material de uso individual</t>
        </is>
      </c>
      <c r="B28" s="11" t="n">
        <v>0</v>
      </c>
      <c r="C28" s="12" t="inlineStr">
        <is>
          <t>Tapete, faixa elástica, se você fornecer</t>
        </is>
      </c>
    </row>
    <row r="29">
      <c r="A29" s="10" t="inlineStr">
        <is>
          <t>Camiseta</t>
        </is>
      </c>
      <c r="B29" s="11" t="n">
        <v>0</v>
      </c>
      <c r="C29" s="12" t="inlineStr">
        <is>
          <t>Se for vendida à parte, deixe fora daqui</t>
        </is>
      </c>
    </row>
    <row r="30">
      <c r="A30" s="10" t="n"/>
      <c r="B30" s="11" t="n"/>
      <c r="C30" s="12" t="n"/>
    </row>
    <row r="31">
      <c r="A31" s="10" t="n"/>
      <c r="B31" s="11" t="n"/>
      <c r="C31" s="12" t="n"/>
    </row>
    <row r="32">
      <c r="A32" s="10" t="n"/>
      <c r="B32" s="11" t="n"/>
      <c r="C32" s="12" t="n"/>
    </row>
    <row r="33">
      <c r="A33" s="10" t="n"/>
      <c r="B33" s="11" t="n"/>
      <c r="C33" s="12" t="n"/>
    </row>
    <row r="34">
      <c r="A34" s="10" t="n"/>
      <c r="B34" s="11" t="n"/>
      <c r="C34" s="12" t="n"/>
    </row>
    <row r="35">
      <c r="A35" s="13" t="inlineStr">
        <is>
          <t>Total por participante</t>
        </is>
      </c>
      <c r="B35" s="14">
        <f>SUM(B25:B34)</f>
        <v/>
      </c>
    </row>
    <row r="37">
      <c r="A37" s="8" t="inlineStr">
        <is>
          <t>Modelo gratuito da ZaiPass · zaipass.com.br/blog/planilha-precificacao-eventos-wellness</t>
        </is>
      </c>
    </row>
  </sheetData>
  <hyperlinks>
    <hyperlink xmlns:r="http://schemas.openxmlformats.org/officeDocument/2006/relationships" ref="A37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0" customWidth="1" min="3" max="3"/>
    <col width="22" customWidth="1" min="4" max="4"/>
    <col width="18" customWidth="1" min="5" max="5"/>
    <col width="4" customWidth="1" min="6" max="6"/>
  </cols>
  <sheetData>
    <row r="1" ht="26" customHeight="1">
      <c r="A1" s="1" t="inlineStr">
        <is>
          <t>Preço da inscrição</t>
        </is>
      </c>
    </row>
    <row r="2">
      <c r="A2" s="2" t="inlineStr">
        <is>
          <t>Campos azuis: você preenche. Campos cinza: a planilha calcula.</t>
        </is>
      </c>
    </row>
    <row r="3" ht="4" customHeight="1">
      <c r="A3" s="3" t="n"/>
      <c r="B3" s="3" t="n"/>
      <c r="C3" s="3" t="n"/>
      <c r="D3" s="3" t="n"/>
      <c r="E3" s="3" t="n"/>
      <c r="F3" s="3" t="n"/>
    </row>
    <row r="5" ht="22" customHeight="1">
      <c r="A5" s="15" t="inlineStr">
        <is>
          <t>Premissas</t>
        </is>
      </c>
      <c r="B5" s="16" t="n"/>
      <c r="C5" s="16" t="n"/>
      <c r="D5" s="16" t="n"/>
    </row>
    <row r="6" ht="22" customHeight="1">
      <c r="A6" s="17" t="inlineStr">
        <is>
          <t>Vagas (capacidade do espaço)</t>
        </is>
      </c>
      <c r="B6" s="18" t="n">
        <v>40</v>
      </c>
    </row>
    <row r="7" ht="22" customHeight="1">
      <c r="A7" s="17" t="inlineStr">
        <is>
          <t>Pagantes esperados</t>
        </is>
      </c>
      <c r="B7" s="18" t="n">
        <v>30</v>
      </c>
      <c r="C7" s="19" t="inlineStr">
        <is>
          <t>Seja conservador: conte quem paga, sem cortesias</t>
        </is>
      </c>
    </row>
    <row r="8" ht="22" customHeight="1">
      <c r="A8" s="17" t="inlineStr">
        <is>
          <t>Patrocínio e apoios em dinheiro</t>
        </is>
      </c>
      <c r="B8" s="11" t="n">
        <v>0</v>
      </c>
      <c r="C8" s="19" t="inlineStr">
        <is>
          <t>Permutas (produto ou serviço) reduzem o custo, não entram aqui</t>
        </is>
      </c>
    </row>
    <row r="9" ht="22" customHeight="1">
      <c r="A9" s="17" t="inlineStr">
        <is>
          <t>Tarifas sobre a inscrição (%)</t>
        </is>
      </c>
      <c r="B9" s="20" t="n">
        <v>0.08</v>
      </c>
      <c r="C9" s="19" t="inlineStr">
        <is>
          <t>Plataforma + meio de pagamento. Exemplo; use os seus</t>
        </is>
      </c>
    </row>
    <row r="10" ht="22" customHeight="1">
      <c r="A10" s="17" t="inlineStr">
        <is>
          <t>Tarifa fixa por inscrição (R$)</t>
        </is>
      </c>
      <c r="B10" s="11" t="n">
        <v>1</v>
      </c>
      <c r="C10" s="19" t="inlineStr">
        <is>
          <t>Quando houver valor fixo por cobrança</t>
        </is>
      </c>
    </row>
    <row r="11" ht="22" customHeight="1">
      <c r="A11" s="17" t="inlineStr">
        <is>
          <t>Quem paga as tarifas</t>
        </is>
      </c>
      <c r="B11" s="21" t="inlineStr">
        <is>
          <t>Organizador</t>
        </is>
      </c>
      <c r="C11" s="19" t="inlineStr">
        <is>
          <t>Organizador: saem do preço. Participante: somadas ao valor pago</t>
        </is>
      </c>
    </row>
    <row r="12" ht="22" customHeight="1">
      <c r="A12" s="17" t="inlineStr">
        <is>
          <t>Margem desejada sobre o valor líquido</t>
        </is>
      </c>
      <c r="B12" s="22" t="n">
        <v>0.2</v>
      </c>
      <c r="C12" s="19" t="inlineStr">
        <is>
          <t>Sobra para reinvestir, imprevistos e o seu trabalho</t>
        </is>
      </c>
    </row>
    <row r="14" ht="22" customHeight="1">
      <c r="A14" s="15" t="inlineStr">
        <is>
          <t>Preço calculado</t>
        </is>
      </c>
      <c r="B14" s="16" t="n"/>
      <c r="C14" s="16" t="n"/>
      <c r="D14" s="16" t="n"/>
    </row>
    <row r="15" ht="22" customHeight="1">
      <c r="A15" s="17" t="inlineStr">
        <is>
          <t>Custos fixos</t>
        </is>
      </c>
      <c r="B15" s="23">
        <f>Custos!B21</f>
        <v/>
      </c>
    </row>
    <row r="16" ht="22" customHeight="1">
      <c r="A16" s="17" t="inlineStr">
        <is>
          <t>Fixos a cobrir pelas inscrições (menos patrocínio)</t>
        </is>
      </c>
      <c r="B16" s="23">
        <f>MAX(0,B15-B8)</f>
        <v/>
      </c>
    </row>
    <row r="17" ht="22" customHeight="1">
      <c r="A17" s="17" t="inlineStr">
        <is>
          <t>Custo por participante</t>
        </is>
      </c>
      <c r="B17" s="23">
        <f>Custos!B35</f>
        <v/>
      </c>
    </row>
    <row r="18" ht="22" customHeight="1">
      <c r="A18" s="17" t="inlineStr">
        <is>
          <t>Custo por pagante</t>
        </is>
      </c>
      <c r="B18" s="23">
        <f>IF(B7&gt;0,B17+B16/B7,"")</f>
        <v/>
      </c>
      <c r="C18" s="19" t="inlineStr">
        <is>
          <t>Preço líquido de empate</t>
        </is>
      </c>
    </row>
    <row r="19" ht="22" customHeight="1">
      <c r="A19" s="17" t="inlineStr">
        <is>
          <t>Valor líquido por inscrição com a margem</t>
        </is>
      </c>
      <c r="B19" s="23">
        <f>IF(OR(B18="",B12&gt;=1),"",B18/(1-B12))</f>
        <v/>
      </c>
      <c r="C19" s="19" t="inlineStr">
        <is>
          <t>O que precisa ficar com você</t>
        </is>
      </c>
    </row>
    <row r="20" ht="22" customHeight="1">
      <c r="A20" s="17" t="inlineStr">
        <is>
          <t>Preço mínimo para anunciar (empate)</t>
        </is>
      </c>
      <c r="B20" s="23">
        <f>IF(OR(B18="",B9&gt;=1),"",IF(B11="Participante",B18,(B18+B10)/(1-B9)))</f>
        <v/>
      </c>
    </row>
    <row r="21" ht="22" customHeight="1">
      <c r="A21" s="17" t="inlineStr">
        <is>
          <t>Preço sugerido para anunciar</t>
        </is>
      </c>
      <c r="B21" s="24">
        <f>IF(OR(B19="",B9&gt;=1),"",IF(B11="Participante",B19,(B19+B10)/(1-B9)))</f>
        <v/>
      </c>
      <c r="C21" s="19" t="inlineStr">
        <is>
          <t>Arredonde para um valor redondo</t>
        </is>
      </c>
    </row>
    <row r="22" ht="22" customHeight="1">
      <c r="A22" s="17" t="inlineStr">
        <is>
          <t>Total pago pelo participante no preço sugerido</t>
        </is>
      </c>
      <c r="B22" s="23">
        <f>IF(OR(B19="",B9&gt;=1),"",(B19+B10)/(1-B9))</f>
        <v/>
      </c>
      <c r="C22" s="19" t="inlineStr">
        <is>
          <t>Igual ao preço quando o organizador assume as tarifas</t>
        </is>
      </c>
    </row>
    <row r="26" ht="22" customHeight="1">
      <c r="A26" s="15" t="inlineStr">
        <is>
          <t>Lotes e tipos de inscrição</t>
        </is>
      </c>
      <c r="B26" s="16" t="n"/>
      <c r="C26" s="16" t="n"/>
      <c r="D26" s="16" t="n"/>
      <c r="E26" s="16" t="n"/>
    </row>
    <row r="27" ht="30" customHeight="1">
      <c r="A27" s="9" t="inlineStr">
        <is>
          <t>Lote ou tipo</t>
        </is>
      </c>
      <c r="B27" s="9" t="inlineStr">
        <is>
          <t>Preço anunciado</t>
        </is>
      </c>
      <c r="C27" s="9" t="inlineStr">
        <is>
          <t>Pagantes previstos</t>
        </is>
      </c>
      <c r="D27" s="9" t="inlineStr">
        <is>
          <t>Fica com você por inscrição</t>
        </is>
      </c>
      <c r="E27" s="9" t="inlineStr">
        <is>
          <t>Receita líquida</t>
        </is>
      </c>
    </row>
    <row r="28">
      <c r="A28" s="21" t="inlineStr">
        <is>
          <t>1º lote</t>
        </is>
      </c>
      <c r="B28" s="11" t="n">
        <v>119</v>
      </c>
      <c r="C28" s="21" t="n">
        <v>12</v>
      </c>
      <c r="D28" s="25">
        <f>IF(B28="","",IF($B$11="Participante",B28,B28*(1-$B$9)-$B$10))</f>
        <v/>
      </c>
      <c r="E28" s="25">
        <f>IF(OR(D28="",C28=""),"",D28*C28)</f>
        <v/>
      </c>
    </row>
    <row r="29">
      <c r="A29" s="21" t="inlineStr">
        <is>
          <t>2º lote</t>
        </is>
      </c>
      <c r="B29" s="11" t="n">
        <v>139</v>
      </c>
      <c r="C29" s="21" t="n">
        <v>13</v>
      </c>
      <c r="D29" s="25">
        <f>IF(B29="","",IF($B$11="Participante",B29,B29*(1-$B$9)-$B$10))</f>
        <v/>
      </c>
      <c r="E29" s="25">
        <f>IF(OR(D29="",C29=""),"",D29*C29)</f>
        <v/>
      </c>
    </row>
    <row r="30">
      <c r="A30" s="21" t="inlineStr">
        <is>
          <t>Alunos do studio</t>
        </is>
      </c>
      <c r="B30" s="11" t="n">
        <v>109</v>
      </c>
      <c r="C30" s="21" t="n">
        <v>5</v>
      </c>
      <c r="D30" s="25">
        <f>IF(B30="","",IF($B$11="Participante",B30,B30*(1-$B$9)-$B$10))</f>
        <v/>
      </c>
      <c r="E30" s="25">
        <f>IF(OR(D30="",C30=""),"",D30*C30)</f>
        <v/>
      </c>
    </row>
    <row r="31">
      <c r="A31" s="21" t="n"/>
      <c r="B31" s="11" t="n"/>
      <c r="C31" s="21" t="n"/>
      <c r="D31" s="25">
        <f>IF(B31="","",IF($B$11="Participante",B31,B31*(1-$B$9)-$B$10))</f>
        <v/>
      </c>
      <c r="E31" s="25">
        <f>IF(OR(D31="",C31=""),"",D31*C31)</f>
        <v/>
      </c>
    </row>
    <row r="32">
      <c r="A32" s="21" t="n"/>
      <c r="B32" s="11" t="n"/>
      <c r="C32" s="21" t="n"/>
      <c r="D32" s="25">
        <f>IF(B32="","",IF($B$11="Participante",B32,B32*(1-$B$9)-$B$10))</f>
        <v/>
      </c>
      <c r="E32" s="25">
        <f>IF(OR(D32="",C32=""),"",D32*C32)</f>
        <v/>
      </c>
    </row>
    <row r="33">
      <c r="A33" s="21" t="n"/>
      <c r="B33" s="11" t="n"/>
      <c r="C33" s="21" t="n"/>
      <c r="D33" s="25">
        <f>IF(B33="","",IF($B$11="Participante",B33,B33*(1-$B$9)-$B$10))</f>
        <v/>
      </c>
      <c r="E33" s="25">
        <f>IF(OR(D33="",C33=""),"",D33*C33)</f>
        <v/>
      </c>
    </row>
    <row r="34">
      <c r="A34" s="21" t="n"/>
      <c r="B34" s="11" t="n"/>
      <c r="C34" s="21" t="n"/>
      <c r="D34" s="25">
        <f>IF(B34="","",IF($B$11="Participante",B34,B34*(1-$B$9)-$B$10))</f>
        <v/>
      </c>
      <c r="E34" s="25">
        <f>IF(OR(D34="",C34=""),"",D34*C34)</f>
        <v/>
      </c>
    </row>
    <row r="35">
      <c r="A35" s="21" t="n"/>
      <c r="B35" s="11" t="n"/>
      <c r="C35" s="21" t="n"/>
      <c r="D35" s="25">
        <f>IF(B35="","",IF($B$11="Participante",B35,B35*(1-$B$9)-$B$10))</f>
        <v/>
      </c>
      <c r="E35" s="25">
        <f>IF(OR(D35="",C35=""),"",D35*C35)</f>
        <v/>
      </c>
    </row>
    <row r="36">
      <c r="A36" s="13" t="inlineStr">
        <is>
          <t>Total</t>
        </is>
      </c>
      <c r="C36" s="26">
        <f>SUM(C28:C35)</f>
        <v/>
      </c>
      <c r="E36" s="14">
        <f>SUM(E28:E35)</f>
        <v/>
      </c>
    </row>
    <row r="38" ht="22" customHeight="1">
      <c r="A38" s="15" t="inlineStr">
        <is>
          <t>Fechamento</t>
        </is>
      </c>
      <c r="B38" s="16" t="n"/>
      <c r="C38" s="16" t="n"/>
      <c r="D38" s="16" t="n"/>
    </row>
    <row r="39" ht="22" customHeight="1">
      <c r="A39" s="17" t="inlineStr">
        <is>
          <t>Receita líquida das inscrições</t>
        </is>
      </c>
      <c r="B39" s="23">
        <f>E36</f>
        <v/>
      </c>
    </row>
    <row r="40" ht="22" customHeight="1">
      <c r="A40" s="17" t="inlineStr">
        <is>
          <t>Patrocínio em dinheiro</t>
        </is>
      </c>
      <c r="B40" s="23">
        <f>B8</f>
        <v/>
      </c>
    </row>
    <row r="41" ht="22" customHeight="1">
      <c r="A41" s="17" t="inlineStr">
        <is>
          <t>Custos fixos</t>
        </is>
      </c>
      <c r="B41" s="23">
        <f>B15</f>
        <v/>
      </c>
    </row>
    <row r="42" ht="22" customHeight="1">
      <c r="A42" s="17" t="inlineStr">
        <is>
          <t>Custos por participante (todos os pagantes)</t>
        </is>
      </c>
      <c r="B42" s="23">
        <f>B17*C36</f>
        <v/>
      </c>
    </row>
    <row r="43" ht="22" customHeight="1">
      <c r="A43" s="17" t="inlineStr">
        <is>
          <t>Resultado do evento</t>
        </is>
      </c>
      <c r="B43" s="27">
        <f>B39+B40-B41-B42</f>
        <v/>
      </c>
    </row>
    <row r="44" ht="22" customHeight="1">
      <c r="A44" s="17" t="inlineStr">
        <is>
          <t>Pagantes para empatar</t>
        </is>
      </c>
      <c r="B44" s="28">
        <f>IF(C36=0,"",IF(E36/C36-B17&lt;=0,"O preço não cobre o custo por pessoa",ROUNDUP(B16/(E36/C36-B17),0)))</f>
        <v/>
      </c>
    </row>
    <row r="45" ht="22" customHeight="1">
      <c r="A45" s="17" t="inlineStr">
        <is>
          <t>Ocupação das vagas</t>
        </is>
      </c>
      <c r="B45" s="29">
        <f>IF(B6=0,"",C36/B6)</f>
        <v/>
      </c>
      <c r="C45" s="19" t="inlineStr">
        <is>
          <t>Acima de 100%: há mais pagantes previstos do que vagas</t>
        </is>
      </c>
    </row>
    <row r="46" ht="22" customHeight="1">
      <c r="A46" s="17" t="inlineStr">
        <is>
          <t>Valor líquido médio por inscrição</t>
        </is>
      </c>
      <c r="B46" s="23">
        <f>IF(C36=0,"",E36/C36)</f>
        <v/>
      </c>
    </row>
    <row r="48">
      <c r="A48" s="8" t="inlineStr">
        <is>
          <t>Modelo gratuito da ZaiPass · zaipass.com.br/blog/planilha-precificacao-eventos-wellness</t>
        </is>
      </c>
    </row>
  </sheetData>
  <conditionalFormatting sqref="B43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B45">
    <cfRule type="expression" priority="3" dxfId="2">
      <formula>AND(ISNUMBER(B45),B45&gt;1)</formula>
    </cfRule>
  </conditionalFormatting>
  <dataValidations count="1">
    <dataValidation sqref="B11" showDropDown="0" showInputMessage="0" showErrorMessage="0" allowBlank="0" type="list">
      <formula1>"Organizador,Participante"</formula1>
    </dataValidation>
  </dataValidations>
  <hyperlinks>
    <hyperlink xmlns:r="http://schemas.openxmlformats.org/officeDocument/2006/relationships" ref="A48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Cenários de público</t>
        </is>
      </c>
    </row>
    <row r="2">
      <c r="A2" s="2" t="inlineStr">
        <is>
          <t>O mesmo preço médio da aba Preço com mais ou menos gente. Mude as ocupações em azul.</t>
        </is>
      </c>
    </row>
    <row r="3" ht="4" customHeight="1">
      <c r="A3" s="3" t="n"/>
      <c r="B3" s="3" t="n"/>
      <c r="C3" s="3" t="n"/>
      <c r="D3" s="3" t="n"/>
      <c r="E3" s="3" t="n"/>
      <c r="F3" s="3" t="n"/>
    </row>
    <row r="5" ht="30" customHeight="1">
      <c r="A5" s="9" t="inlineStr">
        <is>
          <t>Ocupação das vagas</t>
        </is>
      </c>
      <c r="B5" s="9" t="inlineStr">
        <is>
          <t>Pagantes</t>
        </is>
      </c>
      <c r="C5" s="9" t="inlineStr">
        <is>
          <t>Receita líquida</t>
        </is>
      </c>
      <c r="D5" s="9" t="inlineStr">
        <is>
          <t>Patrocínio</t>
        </is>
      </c>
      <c r="E5" s="9" t="inlineStr">
        <is>
          <t>Custos</t>
        </is>
      </c>
      <c r="F5" s="9" t="inlineStr">
        <is>
          <t>Resultado</t>
        </is>
      </c>
    </row>
    <row r="6">
      <c r="A6" s="22" t="n">
        <v>0.3</v>
      </c>
      <c r="B6" s="30">
        <f>ROUND(Preço!$B$6*A6,0)</f>
        <v/>
      </c>
      <c r="C6" s="31">
        <f>IF(Preço!B46="",0,B6*Preço!B46)</f>
        <v/>
      </c>
      <c r="D6" s="31">
        <f>Preço!$B$8</f>
        <v/>
      </c>
      <c r="E6" s="31">
        <f>Preço!$B$15+Preço!$B$17*B6</f>
        <v/>
      </c>
      <c r="F6" s="32">
        <f>C6+D6-E6</f>
        <v/>
      </c>
    </row>
    <row r="7">
      <c r="A7" s="22" t="n">
        <v>0.5</v>
      </c>
      <c r="B7" s="33">
        <f>ROUND(Preço!$B$6*A7,0)</f>
        <v/>
      </c>
      <c r="C7" s="34">
        <f>IF(Preço!B46="",0,B7*Preço!B46)</f>
        <v/>
      </c>
      <c r="D7" s="34">
        <f>Preço!$B$8</f>
        <v/>
      </c>
      <c r="E7" s="34">
        <f>Preço!$B$15+Preço!$B$17*B7</f>
        <v/>
      </c>
      <c r="F7" s="35">
        <f>C7+D7-E7</f>
        <v/>
      </c>
    </row>
    <row r="8">
      <c r="A8" s="22" t="n">
        <v>0.7</v>
      </c>
      <c r="B8" s="30">
        <f>ROUND(Preço!$B$6*A8,0)</f>
        <v/>
      </c>
      <c r="C8" s="31">
        <f>IF(Preço!B46="",0,B8*Preço!B46)</f>
        <v/>
      </c>
      <c r="D8" s="31">
        <f>Preço!$B$8</f>
        <v/>
      </c>
      <c r="E8" s="31">
        <f>Preço!$B$15+Preço!$B$17*B8</f>
        <v/>
      </c>
      <c r="F8" s="32">
        <f>C8+D8-E8</f>
        <v/>
      </c>
    </row>
    <row r="9">
      <c r="A9" s="22" t="n">
        <v>0.9</v>
      </c>
      <c r="B9" s="33">
        <f>ROUND(Preço!$B$6*A9,0)</f>
        <v/>
      </c>
      <c r="C9" s="34">
        <f>IF(Preço!B46="",0,B9*Preço!B46)</f>
        <v/>
      </c>
      <c r="D9" s="34">
        <f>Preço!$B$8</f>
        <v/>
      </c>
      <c r="E9" s="34">
        <f>Preço!$B$15+Preço!$B$17*B9</f>
        <v/>
      </c>
      <c r="F9" s="35">
        <f>C9+D9-E9</f>
        <v/>
      </c>
    </row>
    <row r="10">
      <c r="A10" s="22" t="n">
        <v>1</v>
      </c>
      <c r="B10" s="30">
        <f>ROUND(Preço!$B$6*A10,0)</f>
        <v/>
      </c>
      <c r="C10" s="31">
        <f>IF(Preço!B46="",0,B10*Preço!B46)</f>
        <v/>
      </c>
      <c r="D10" s="31">
        <f>Preço!$B$8</f>
        <v/>
      </c>
      <c r="E10" s="31">
        <f>Preço!$B$15+Preço!$B$17*B10</f>
        <v/>
      </c>
      <c r="F10" s="32">
        <f>C10+D10-E10</f>
        <v/>
      </c>
    </row>
    <row r="12">
      <c r="A12" s="36" t="inlineStr">
        <is>
          <t>Se o resultado só fica positivo com a casa cheia, reveja os custos fixos, o preço ou busque patrocínio antes de abrir as inscrições.</t>
        </is>
      </c>
    </row>
    <row r="14">
      <c r="A14" s="8" t="inlineStr">
        <is>
          <t>Modelo gratuito da ZaiPass · zaipass.com.br/blog/planilha-precificacao-eventos-wellness</t>
        </is>
      </c>
    </row>
  </sheetData>
  <conditionalFormatting sqref="F6:F10">
    <cfRule type="cellIs" priority="1" operator="lessThan" dxfId="3">
      <formula>0</formula>
    </cfRule>
    <cfRule type="cellIs" priority="2" operator="greaterThanOrEqual" dxfId="4">
      <formula>0</formula>
    </cfRule>
  </conditionalFormatting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ZaiPass</dc:creator>
  <dc:title>Planilha de precificação de evento wellness</dc:title>
  <dc:subject>Modelo gratuito · zaipass.com.br/blog/planilha-precificacao-eventos-wellness</dc:subject>
  <dcterms:created xsi:type="dcterms:W3CDTF">2026-10-29T04:09:15Z</dcterms:created>
  <dcterms:modified xsi:type="dcterms:W3CDTF">2026-10-29T04:09:15Z</dcterms:modified>
</cp:coreProperties>
</file>