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Resumo" sheetId="2" state="visible" r:id="rId2"/>
    <sheet name="Configuração" sheetId="3" state="visible" r:id="rId3"/>
    <sheet name="Inscrições" sheetId="4" state="visible" r:id="rId4"/>
    <sheet name="Pagamentos" sheetId="5" state="visible" r:id="rId5"/>
  </sheets>
  <definedNames>
    <definedName name="Tipos">'Configuração'!$A$11:$A$20</definedName>
    <definedName name="Formas">'Configuração'!$E$11:$E$18</definedName>
    <definedName name="_xlnm._FilterDatabase" localSheetId="3" hidden="1">'Inscrições'!$A$5:$O$305</definedName>
    <definedName name="_xlnm._FilterDatabase" localSheetId="4" hidden="1">'Pagamentos'!$A$5:$G$605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&quot;R$&quot; #,##0.00"/>
  </numFmts>
  <fonts count="12">
    <font>
      <name val="Calibri"/>
      <family val="2"/>
      <color theme="1"/>
      <sz val="11"/>
      <scheme val="minor"/>
    </font>
    <font>
      <name val="Calibri"/>
      <b val="1"/>
      <color rgb="000B1120"/>
      <sz val="16"/>
    </font>
    <font>
      <name val="Calibri"/>
      <color rgb="0064748B"/>
      <sz val="10"/>
    </font>
    <font>
      <name val="Calibri"/>
      <b val="1"/>
      <color rgb="004F6EF7"/>
      <sz val="11"/>
    </font>
    <font>
      <name val="Calibri"/>
      <color rgb="000B1120"/>
      <sz val="11"/>
    </font>
    <font>
      <name val="Calibri"/>
      <b val="1"/>
      <color rgb="000B1120"/>
      <sz val="12"/>
    </font>
    <font>
      <name val="Calibri"/>
      <color rgb="00475569"/>
      <sz val="11"/>
    </font>
    <font>
      <name val="Calibri"/>
      <color rgb="0064748B"/>
      <sz val="9"/>
    </font>
    <font>
      <name val="Calibri"/>
      <b val="1"/>
      <color rgb="00475569"/>
      <sz val="10"/>
    </font>
    <font>
      <name val="Calibri"/>
      <b val="1"/>
      <color rgb="00FFFFFF"/>
      <sz val="10"/>
    </font>
    <font>
      <name val="Calibri"/>
      <i val="1"/>
      <color rgb="0064748B"/>
      <sz val="9"/>
    </font>
    <font>
      <name val="Calibri"/>
      <color rgb="000B1120"/>
      <sz val="10"/>
    </font>
  </fonts>
  <fills count="7">
    <fill>
      <patternFill/>
    </fill>
    <fill>
      <patternFill patternType="gray125"/>
    </fill>
    <fill>
      <patternFill patternType="solid">
        <fgColor rgb="004F6EF7"/>
        <bgColor rgb="004F6EF7"/>
      </patternFill>
    </fill>
    <fill>
      <patternFill patternType="solid">
        <fgColor rgb="000B1120"/>
        <bgColor rgb="000B1120"/>
      </patternFill>
    </fill>
    <fill>
      <patternFill patternType="solid">
        <fgColor rgb="00F1F5F9"/>
        <bgColor rgb="00F1F5F9"/>
      </patternFill>
    </fill>
    <fill>
      <patternFill patternType="solid">
        <fgColor rgb="00FEF3C7"/>
        <bgColor rgb="00FEF3C7"/>
      </patternFill>
    </fill>
    <fill>
      <patternFill patternType="solid">
        <fgColor rgb="00DCFCE7"/>
        <bgColor rgb="00DCFCE7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5" fillId="0" borderId="1" pivotButton="0" quotePrefix="0" xfId="0"/>
    <xf numFmtId="165" fontId="5" fillId="0" borderId="1" pivotButton="0" quotePrefix="0" xfId="0"/>
    <xf numFmtId="1" fontId="5" fillId="0" borderId="1" pivotButton="0" quotePrefix="0" xfId="0"/>
    <xf numFmtId="166" fontId="5" fillId="0" borderId="1" pivotButton="0" quotePrefix="0" xfId="0"/>
    <xf numFmtId="166" fontId="5" fillId="6" borderId="1" pivotButton="0" quotePrefix="0" xfId="0"/>
    <xf numFmtId="166" fontId="5" fillId="5" borderId="1" pivotButton="0" quotePrefix="0" xfId="0"/>
    <xf numFmtId="0" fontId="9" fillId="3" borderId="0" pivotButton="0" quotePrefix="0" xfId="0"/>
    <xf numFmtId="0" fontId="11" fillId="0" borderId="1" pivotButton="0" quotePrefix="0" xfId="0"/>
    <xf numFmtId="166" fontId="11" fillId="0" borderId="1" pivotButton="0" quotePrefix="0" xfId="0"/>
    <xf numFmtId="0" fontId="4" fillId="0" borderId="1" pivotButton="0" quotePrefix="0" xfId="0"/>
    <xf numFmtId="165" fontId="4" fillId="0" borderId="1" pivotButton="0" quotePrefix="0" xfId="0"/>
    <xf numFmtId="166" fontId="4" fillId="0" borderId="1" pivotButton="0" quotePrefix="0" xfId="0"/>
    <xf numFmtId="0" fontId="10" fillId="0" borderId="0" pivotButton="0" quotePrefix="0" xfId="0"/>
    <xf numFmtId="0" fontId="9" fillId="3" borderId="0" applyAlignment="1" pivotButton="0" quotePrefix="0" xfId="0">
      <alignment vertical="center" wrapText="1"/>
    </xf>
    <xf numFmtId="165" fontId="11" fillId="0" borderId="1" pivotButton="0" quotePrefix="0" xfId="0"/>
    <xf numFmtId="166" fontId="11" fillId="4" borderId="1" pivotButton="0" quotePrefix="0" xfId="0"/>
    <xf numFmtId="0" fontId="11" fillId="4" borderId="1" pivotButton="0" quotePrefix="0" xfId="0"/>
  </cellXfs>
  <cellStyles count="1">
    <cellStyle name="Normal" xfId="0" builtinId="0" hidden="0"/>
  </cellStyles>
  <dxfs count="5">
    <dxf>
      <font>
        <name val="Calibri"/>
        <b val="1"/>
        <color rgb="00991B1B"/>
      </font>
      <fill>
        <patternFill patternType="solid">
          <fgColor rgb="00FEE2E2"/>
          <bgColor rgb="00FEE2E2"/>
        </patternFill>
      </fill>
    </dxf>
    <dxf>
      <font>
        <name val="Calibri"/>
        <b val="1"/>
        <color rgb="00166534"/>
      </font>
      <fill>
        <patternFill patternType="solid">
          <fgColor rgb="00DCFCE7"/>
          <bgColor rgb="00DCFCE7"/>
        </patternFill>
      </fill>
    </dxf>
    <dxf>
      <font>
        <name val="Calibri"/>
        <b val="1"/>
        <color rgb="00155E75"/>
      </font>
      <fill>
        <patternFill patternType="solid">
          <fgColor rgb="00E6F8FC"/>
          <bgColor rgb="00E6F8FC"/>
        </patternFill>
      </fill>
    </dxf>
    <dxf>
      <font>
        <name val="Calibri"/>
        <b val="1"/>
        <color rgb="0092400E"/>
      </font>
      <fill>
        <patternFill patternType="solid">
          <fgColor rgb="00FEF3C7"/>
          <bgColor rgb="00FEF3C7"/>
        </patternFill>
      </fill>
    </dxf>
    <dxf>
      <font>
        <name val="Calibri"/>
        <b val="1"/>
        <color rgb="0064748B"/>
      </font>
      <fill>
        <patternFill patternType="solid">
          <fgColor rgb="00F1F5F9"/>
          <bgColor rgb="00F1F5F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zaipass.com.br/blog/planilha-de-inscricoes-e-pagamentos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zaipass.com.br/blog/planilha-de-inscricoes-e-pagamentos" TargetMode="External" Id="rId1" /></Relationships>
</file>

<file path=xl/worksheets/sheet1.xml><?xml version="1.0" encoding="utf-8"?>
<worksheet xmlns="http://schemas.openxmlformats.org/spreadsheetml/2006/main">
  <sheetPr>
    <tabColor rgb="004F6EF7"/>
    <outlinePr summaryBelow="1" summaryRight="1"/>
    <pageSetUpPr fitToPage="1"/>
  </sheetPr>
  <dimension ref="A1:F1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 ht="26" customHeight="1">
      <c r="A1" s="1" t="inlineStr">
        <is>
          <t>Planilha de inscrições e pagamentos</t>
        </is>
      </c>
    </row>
    <row r="2">
      <c r="A2" s="2" t="inlineStr">
        <is>
          <t>Controle de quem se inscreveu, quanto deve, quanto pagou e quanto falta.</t>
        </is>
      </c>
    </row>
    <row r="3" ht="4" customHeight="1">
      <c r="A3" s="3" t="n"/>
      <c r="B3" s="3" t="n"/>
      <c r="C3" s="3" t="n"/>
      <c r="D3" s="3" t="n"/>
      <c r="E3" s="3" t="n"/>
      <c r="F3" s="3" t="n"/>
    </row>
    <row r="5" ht="32" customHeight="1">
      <c r="A5" s="4" t="inlineStr">
        <is>
          <t>1</t>
        </is>
      </c>
      <c r="B5" s="5" t="inlineStr">
        <is>
          <t>Na aba Configuração, preencha o evento, os tipos de inscrição com valor e vagas, e as formas de pagamento que você aceita.</t>
        </is>
      </c>
    </row>
    <row r="6" ht="32" customHeight="1">
      <c r="A6" s="4" t="inlineStr">
        <is>
          <t>2</t>
        </is>
      </c>
      <c r="B6" s="5" t="inlineStr">
        <is>
          <t>Na aba Inscrições, uma linha por pessoa. Escolha o tipo na lista: o valor aparece sozinho. Desconto e vencimento são opcionais.</t>
        </is>
      </c>
    </row>
    <row r="7" ht="32" customHeight="1">
      <c r="A7" s="4" t="inlineStr">
        <is>
          <t>3</t>
        </is>
      </c>
      <c r="B7" s="5" t="inlineStr">
        <is>
          <t>Na aba Pagamentos, uma linha por pagamento recebido, com o Nº da inscrição. Parcelas são várias linhas com o mesmo Nº.</t>
        </is>
      </c>
    </row>
    <row r="8" ht="32" customHeight="1">
      <c r="A8" s="4" t="inlineStr">
        <is>
          <t>4</t>
        </is>
      </c>
      <c r="B8" s="5" t="inlineStr">
        <is>
          <t>A coluna Situação se atualiza sozinha: Quitado, Parcial, Pendente, Isento ou Cancelado. Em vermelho: saldo em aberto com vencimento passado.</t>
        </is>
      </c>
    </row>
    <row r="9" ht="32" customHeight="1">
      <c r="A9" s="4" t="inlineStr">
        <is>
          <t>5</t>
        </is>
      </c>
      <c r="B9" s="5" t="inlineStr">
        <is>
          <t>A aba Resumo mostra inscritos por tipo, vagas restantes, quanto entrou, quanto falta e quanto entrou por forma de pagamento.</t>
        </is>
      </c>
    </row>
    <row r="10" ht="8" customHeight="1">
      <c r="A10" s="4" t="inlineStr"/>
      <c r="B10" s="5" t="inlineStr"/>
    </row>
    <row r="11" ht="32" customHeight="1">
      <c r="A11" s="4" t="inlineStr">
        <is>
          <t>!</t>
        </is>
      </c>
      <c r="B11" s="5" t="inlineStr">
        <is>
          <t>As linhas de exemplo (Nº 1 a 3) estão aí para você ver as fórmulas funcionando. Apague o conteúdo delas antes de usar, sem apagar as linhas.</t>
        </is>
      </c>
    </row>
    <row r="12" ht="32" customHeight="1">
      <c r="A12" s="4" t="inlineStr">
        <is>
          <t>!</t>
        </is>
      </c>
      <c r="B12" s="5" t="inlineStr">
        <is>
          <t>Não digite nas colunas cinza: são fórmulas. Para mais de 300 inscrições, copie a última linha para baixo.</t>
        </is>
      </c>
    </row>
    <row r="13" ht="32" customHeight="1">
      <c r="A13" s="4" t="inlineStr">
        <is>
          <t>!</t>
        </is>
      </c>
      <c r="B13" s="5" t="inlineStr">
        <is>
          <t>Dados pessoais: guarde a planilha com acesso restrito a quem cuida das inscrições e apague o que não for mais necessário depois do evento.</t>
        </is>
      </c>
    </row>
    <row r="15">
      <c r="B15" s="6" t="inlineStr">
        <is>
          <t>Quando a planilha ficar pesada</t>
        </is>
      </c>
    </row>
    <row r="16" ht="32" customHeight="1">
      <c r="B16" s="7" t="inlineStr">
        <is>
          <t>Numa plataforma de inscrições, o pagamento confirmado já muda a situação da inscrição, sem lançar comprovante à mão. Conheça a ZaiPass em zaipass.com.br.</t>
        </is>
      </c>
    </row>
    <row r="18">
      <c r="A18" s="8" t="inlineStr">
        <is>
          <t>Modelo gratuito da ZaiPass · zaipass.com.br/blog/planilha-de-inscricoes-e-pagamentos</t>
        </is>
      </c>
    </row>
  </sheetData>
  <hyperlinks>
    <hyperlink xmlns:r="http://schemas.openxmlformats.org/officeDocument/2006/relationships" ref="A18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22B8D8"/>
    <outlinePr summaryBelow="1" summaryRight="1"/>
    <pageSetUpPr fitToPage="1"/>
  </sheetPr>
  <dimension ref="A1:F4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26" customHeight="1">
      <c r="A1" s="1" t="inlineStr">
        <is>
          <t>Resumo</t>
        </is>
      </c>
    </row>
    <row r="2">
      <c r="A2" s="2" t="inlineStr">
        <is>
          <t>Tudo aqui é calculado. Atualiza a cada inscrição e pagamento lançado.</t>
        </is>
      </c>
    </row>
    <row r="3" ht="4" customHeight="1">
      <c r="A3" s="3" t="n"/>
      <c r="B3" s="3" t="n"/>
      <c r="C3" s="3" t="n"/>
      <c r="D3" s="3" t="n"/>
      <c r="E3" s="3" t="n"/>
      <c r="F3" s="3" t="n"/>
    </row>
    <row r="5">
      <c r="A5" s="9" t="inlineStr">
        <is>
          <t>Evento</t>
        </is>
      </c>
      <c r="B5" s="10">
        <f>'Configuração'!B5</f>
        <v/>
      </c>
    </row>
    <row r="6">
      <c r="A6" s="9" t="inlineStr">
        <is>
          <t>Data do evento</t>
        </is>
      </c>
      <c r="B6" s="11">
        <f>'Configuração'!B6</f>
        <v/>
      </c>
    </row>
    <row r="7">
      <c r="A7" s="9" t="inlineStr">
        <is>
          <t>Inscrições ativas</t>
        </is>
      </c>
      <c r="B7" s="12">
        <f>(COUNTA(Inscrições!$C$6:$C$305)-COUNTIF(Inscrições!$L$6:$L$305,"Cancelado"))</f>
        <v/>
      </c>
    </row>
    <row r="8">
      <c r="A8" s="9" t="inlineStr">
        <is>
          <t>Canceladas</t>
        </is>
      </c>
      <c r="B8" s="12">
        <f>COUNTIF(Inscrições!$L$6:$L$305,"Cancelado")</f>
        <v/>
      </c>
    </row>
    <row r="9">
      <c r="A9" s="9" t="inlineStr">
        <is>
          <t>Valor total devido (sem canceladas)</t>
        </is>
      </c>
      <c r="B9" s="13">
        <f>SUMIFS(Inscrições!$I$6:$I$305,Inscrições!$N$6:$N$305,"&lt;&gt;Sim")</f>
        <v/>
      </c>
    </row>
    <row r="10">
      <c r="A10" s="9" t="inlineStr">
        <is>
          <t>Recebido</t>
        </is>
      </c>
      <c r="B10" s="14">
        <f>SUM(Pagamentos!$E$6:$E$605)</f>
        <v/>
      </c>
    </row>
    <row r="11">
      <c r="A11" s="9" t="inlineStr">
        <is>
          <t>A receber</t>
        </is>
      </c>
      <c r="B11" s="15">
        <f>SUMIFS(Inscrições!$K$6:$K$305,Inscrições!$N$6:$N$305,"&lt;&gt;Sim",Inscrições!$K$6:$K$305,"&gt;0")</f>
        <v/>
      </c>
    </row>
    <row r="12">
      <c r="A12" s="9" t="inlineStr">
        <is>
          <t>Inscrições quitadas ou isentas</t>
        </is>
      </c>
      <c r="B12" s="12">
        <f>COUNTIF(Inscrições!$L$6:$L$305,"Quitado")+COUNTIF(Inscrições!$L$6:$L$305,"Isento")</f>
        <v/>
      </c>
    </row>
    <row r="13">
      <c r="A13" s="9" t="inlineStr">
        <is>
          <t>Inscrições com saldo em aberto</t>
        </is>
      </c>
      <c r="B13" s="12">
        <f>COUNTIF(Inscrições!$L$6:$L$305,"Parcial")+COUNTIF(Inscrições!$L$6:$L$305,"Pendente")</f>
        <v/>
      </c>
    </row>
    <row r="14">
      <c r="A14" s="9" t="inlineStr">
        <is>
          <t>Pagamentos sem comprovante conferido</t>
        </is>
      </c>
      <c r="B14" s="12">
        <f>COUNTIF(Pagamentos!$F$6:$F$605,"Não")</f>
        <v/>
      </c>
    </row>
    <row r="17">
      <c r="A17" s="16" t="inlineStr">
        <is>
          <t>Por tipo de inscrição</t>
        </is>
      </c>
      <c r="B17" s="16" t="inlineStr">
        <is>
          <t>Vagas</t>
        </is>
      </c>
      <c r="C17" s="16" t="inlineStr">
        <is>
          <t>Inscritos</t>
        </is>
      </c>
      <c r="D17" s="16" t="inlineStr">
        <is>
          <t>Restantes</t>
        </is>
      </c>
      <c r="E17" s="16" t="inlineStr">
        <is>
          <t>Quitadas</t>
        </is>
      </c>
      <c r="F17" s="16" t="inlineStr">
        <is>
          <t>Recebido</t>
        </is>
      </c>
    </row>
    <row r="18">
      <c r="A18" s="17">
        <f>IF('Configuração'!A11="","",'Configuração'!A11)</f>
        <v/>
      </c>
      <c r="B18" s="17">
        <f>IF('Configuração'!A11="","",'Configuração'!C11)</f>
        <v/>
      </c>
      <c r="C18" s="17">
        <f>IF('Configuração'!A11="","",COUNTIFS(Inscrições!$F$6:$F$305,'Configuração'!A11,Inscrições!$N$6:$N$305,"&lt;&gt;Sim"))</f>
        <v/>
      </c>
      <c r="D18" s="17">
        <f>IF(OR('Configuração'!A11="",B18=""),"",B18-C18)</f>
        <v/>
      </c>
      <c r="E18" s="17">
        <f>IF('Configuração'!A11="","",COUNTIFS(Inscrições!$F$6:$F$305,'Configuração'!A11,Inscrições!$L$6:$L$305,"Quitado"))</f>
        <v/>
      </c>
      <c r="F18" s="18">
        <f>IF('Configuração'!A11="","",SUMIF(Inscrições!$F$6:$F$305,'Configuração'!A11,Inscrições!$J$6:$J$305))</f>
        <v/>
      </c>
    </row>
    <row r="19">
      <c r="A19" s="17">
        <f>IF('Configuração'!A12="","",'Configuração'!A12)</f>
        <v/>
      </c>
      <c r="B19" s="17">
        <f>IF('Configuração'!A12="","",'Configuração'!C12)</f>
        <v/>
      </c>
      <c r="C19" s="17">
        <f>IF('Configuração'!A12="","",COUNTIFS(Inscrições!$F$6:$F$305,'Configuração'!A12,Inscrições!$N$6:$N$305,"&lt;&gt;Sim"))</f>
        <v/>
      </c>
      <c r="D19" s="17">
        <f>IF(OR('Configuração'!A12="",B19=""),"",B19-C19)</f>
        <v/>
      </c>
      <c r="E19" s="17">
        <f>IF('Configuração'!A12="","",COUNTIFS(Inscrições!$F$6:$F$305,'Configuração'!A12,Inscrições!$L$6:$L$305,"Quitado"))</f>
        <v/>
      </c>
      <c r="F19" s="18">
        <f>IF('Configuração'!A12="","",SUMIF(Inscrições!$F$6:$F$305,'Configuração'!A12,Inscrições!$J$6:$J$305))</f>
        <v/>
      </c>
    </row>
    <row r="20">
      <c r="A20" s="17">
        <f>IF('Configuração'!A13="","",'Configuração'!A13)</f>
        <v/>
      </c>
      <c r="B20" s="17">
        <f>IF('Configuração'!A13="","",'Configuração'!C13)</f>
        <v/>
      </c>
      <c r="C20" s="17">
        <f>IF('Configuração'!A13="","",COUNTIFS(Inscrições!$F$6:$F$305,'Configuração'!A13,Inscrições!$N$6:$N$305,"&lt;&gt;Sim"))</f>
        <v/>
      </c>
      <c r="D20" s="17">
        <f>IF(OR('Configuração'!A13="",B20=""),"",B20-C20)</f>
        <v/>
      </c>
      <c r="E20" s="17">
        <f>IF('Configuração'!A13="","",COUNTIFS(Inscrições!$F$6:$F$305,'Configuração'!A13,Inscrições!$L$6:$L$305,"Quitado"))</f>
        <v/>
      </c>
      <c r="F20" s="18">
        <f>IF('Configuração'!A13="","",SUMIF(Inscrições!$F$6:$F$305,'Configuração'!A13,Inscrições!$J$6:$J$305))</f>
        <v/>
      </c>
    </row>
    <row r="21">
      <c r="A21" s="17">
        <f>IF('Configuração'!A14="","",'Configuração'!A14)</f>
        <v/>
      </c>
      <c r="B21" s="17">
        <f>IF('Configuração'!A14="","",'Configuração'!C14)</f>
        <v/>
      </c>
      <c r="C21" s="17">
        <f>IF('Configuração'!A14="","",COUNTIFS(Inscrições!$F$6:$F$305,'Configuração'!A14,Inscrições!$N$6:$N$305,"&lt;&gt;Sim"))</f>
        <v/>
      </c>
      <c r="D21" s="17">
        <f>IF(OR('Configuração'!A14="",B21=""),"",B21-C21)</f>
        <v/>
      </c>
      <c r="E21" s="17">
        <f>IF('Configuração'!A14="","",COUNTIFS(Inscrições!$F$6:$F$305,'Configuração'!A14,Inscrições!$L$6:$L$305,"Quitado"))</f>
        <v/>
      </c>
      <c r="F21" s="18">
        <f>IF('Configuração'!A14="","",SUMIF(Inscrições!$F$6:$F$305,'Configuração'!A14,Inscrições!$J$6:$J$305))</f>
        <v/>
      </c>
    </row>
    <row r="22">
      <c r="A22" s="17">
        <f>IF('Configuração'!A15="","",'Configuração'!A15)</f>
        <v/>
      </c>
      <c r="B22" s="17">
        <f>IF('Configuração'!A15="","",'Configuração'!C15)</f>
        <v/>
      </c>
      <c r="C22" s="17">
        <f>IF('Configuração'!A15="","",COUNTIFS(Inscrições!$F$6:$F$305,'Configuração'!A15,Inscrições!$N$6:$N$305,"&lt;&gt;Sim"))</f>
        <v/>
      </c>
      <c r="D22" s="17">
        <f>IF(OR('Configuração'!A15="",B22=""),"",B22-C22)</f>
        <v/>
      </c>
      <c r="E22" s="17">
        <f>IF('Configuração'!A15="","",COUNTIFS(Inscrições!$F$6:$F$305,'Configuração'!A15,Inscrições!$L$6:$L$305,"Quitado"))</f>
        <v/>
      </c>
      <c r="F22" s="18">
        <f>IF('Configuração'!A15="","",SUMIF(Inscrições!$F$6:$F$305,'Configuração'!A15,Inscrições!$J$6:$J$305))</f>
        <v/>
      </c>
    </row>
    <row r="23">
      <c r="A23" s="17">
        <f>IF('Configuração'!A16="","",'Configuração'!A16)</f>
        <v/>
      </c>
      <c r="B23" s="17">
        <f>IF('Configuração'!A16="","",'Configuração'!C16)</f>
        <v/>
      </c>
      <c r="C23" s="17">
        <f>IF('Configuração'!A16="","",COUNTIFS(Inscrições!$F$6:$F$305,'Configuração'!A16,Inscrições!$N$6:$N$305,"&lt;&gt;Sim"))</f>
        <v/>
      </c>
      <c r="D23" s="17">
        <f>IF(OR('Configuração'!A16="",B23=""),"",B23-C23)</f>
        <v/>
      </c>
      <c r="E23" s="17">
        <f>IF('Configuração'!A16="","",COUNTIFS(Inscrições!$F$6:$F$305,'Configuração'!A16,Inscrições!$L$6:$L$305,"Quitado"))</f>
        <v/>
      </c>
      <c r="F23" s="18">
        <f>IF('Configuração'!A16="","",SUMIF(Inscrições!$F$6:$F$305,'Configuração'!A16,Inscrições!$J$6:$J$305))</f>
        <v/>
      </c>
    </row>
    <row r="24">
      <c r="A24" s="17">
        <f>IF('Configuração'!A17="","",'Configuração'!A17)</f>
        <v/>
      </c>
      <c r="B24" s="17">
        <f>IF('Configuração'!A17="","",'Configuração'!C17)</f>
        <v/>
      </c>
      <c r="C24" s="17">
        <f>IF('Configuração'!A17="","",COUNTIFS(Inscrições!$F$6:$F$305,'Configuração'!A17,Inscrições!$N$6:$N$305,"&lt;&gt;Sim"))</f>
        <v/>
      </c>
      <c r="D24" s="17">
        <f>IF(OR('Configuração'!A17="",B24=""),"",B24-C24)</f>
        <v/>
      </c>
      <c r="E24" s="17">
        <f>IF('Configuração'!A17="","",COUNTIFS(Inscrições!$F$6:$F$305,'Configuração'!A17,Inscrições!$L$6:$L$305,"Quitado"))</f>
        <v/>
      </c>
      <c r="F24" s="18">
        <f>IF('Configuração'!A17="","",SUMIF(Inscrições!$F$6:$F$305,'Configuração'!A17,Inscrições!$J$6:$J$305))</f>
        <v/>
      </c>
    </row>
    <row r="25">
      <c r="A25" s="17">
        <f>IF('Configuração'!A18="","",'Configuração'!A18)</f>
        <v/>
      </c>
      <c r="B25" s="17">
        <f>IF('Configuração'!A18="","",'Configuração'!C18)</f>
        <v/>
      </c>
      <c r="C25" s="17">
        <f>IF('Configuração'!A18="","",COUNTIFS(Inscrições!$F$6:$F$305,'Configuração'!A18,Inscrições!$N$6:$N$305,"&lt;&gt;Sim"))</f>
        <v/>
      </c>
      <c r="D25" s="17">
        <f>IF(OR('Configuração'!A18="",B25=""),"",B25-C25)</f>
        <v/>
      </c>
      <c r="E25" s="17">
        <f>IF('Configuração'!A18="","",COUNTIFS(Inscrições!$F$6:$F$305,'Configuração'!A18,Inscrições!$L$6:$L$305,"Quitado"))</f>
        <v/>
      </c>
      <c r="F25" s="18">
        <f>IF('Configuração'!A18="","",SUMIF(Inscrições!$F$6:$F$305,'Configuração'!A18,Inscrições!$J$6:$J$305))</f>
        <v/>
      </c>
    </row>
    <row r="26">
      <c r="A26" s="17">
        <f>IF('Configuração'!A19="","",'Configuração'!A19)</f>
        <v/>
      </c>
      <c r="B26" s="17">
        <f>IF('Configuração'!A19="","",'Configuração'!C19)</f>
        <v/>
      </c>
      <c r="C26" s="17">
        <f>IF('Configuração'!A19="","",COUNTIFS(Inscrições!$F$6:$F$305,'Configuração'!A19,Inscrições!$N$6:$N$305,"&lt;&gt;Sim"))</f>
        <v/>
      </c>
      <c r="D26" s="17">
        <f>IF(OR('Configuração'!A19="",B26=""),"",B26-C26)</f>
        <v/>
      </c>
      <c r="E26" s="17">
        <f>IF('Configuração'!A19="","",COUNTIFS(Inscrições!$F$6:$F$305,'Configuração'!A19,Inscrições!$L$6:$L$305,"Quitado"))</f>
        <v/>
      </c>
      <c r="F26" s="18">
        <f>IF('Configuração'!A19="","",SUMIF(Inscrições!$F$6:$F$305,'Configuração'!A19,Inscrições!$J$6:$J$305))</f>
        <v/>
      </c>
    </row>
    <row r="27">
      <c r="A27" s="17">
        <f>IF('Configuração'!A20="","",'Configuração'!A20)</f>
        <v/>
      </c>
      <c r="B27" s="17">
        <f>IF('Configuração'!A20="","",'Configuração'!C20)</f>
        <v/>
      </c>
      <c r="C27" s="17">
        <f>IF('Configuração'!A20="","",COUNTIFS(Inscrições!$F$6:$F$305,'Configuração'!A20,Inscrições!$N$6:$N$305,"&lt;&gt;Sim"))</f>
        <v/>
      </c>
      <c r="D27" s="17">
        <f>IF(OR('Configuração'!A20="",B27=""),"",B27-C27)</f>
        <v/>
      </c>
      <c r="E27" s="17">
        <f>IF('Configuração'!A20="","",COUNTIFS(Inscrições!$F$6:$F$305,'Configuração'!A20,Inscrições!$L$6:$L$305,"Quitado"))</f>
        <v/>
      </c>
      <c r="F27" s="18">
        <f>IF('Configuração'!A20="","",SUMIF(Inscrições!$F$6:$F$305,'Configuração'!A20,Inscrições!$J$6:$J$305))</f>
        <v/>
      </c>
    </row>
    <row r="30">
      <c r="A30" s="16" t="inlineStr">
        <is>
          <t>Recebido por forma de pagamento</t>
        </is>
      </c>
      <c r="B30" s="16" t="inlineStr">
        <is>
          <t>Valor</t>
        </is>
      </c>
      <c r="C30" s="16" t="inlineStr">
        <is>
          <t>Pagamentos</t>
        </is>
      </c>
    </row>
    <row r="31">
      <c r="A31" s="17">
        <f>IF('Configuração'!E11="","",'Configuração'!E11)</f>
        <v/>
      </c>
      <c r="B31" s="18">
        <f>IF('Configuração'!E11="","",SUMIF(Pagamentos!$D$6:$D$605,'Configuração'!E11,Pagamentos!$E$6:$E$605))</f>
        <v/>
      </c>
      <c r="C31" s="17">
        <f>IF('Configuração'!E11="","",COUNTIF(Pagamentos!$D$6:$D$605,'Configuração'!E11))</f>
        <v/>
      </c>
    </row>
    <row r="32">
      <c r="A32" s="17">
        <f>IF('Configuração'!E12="","",'Configuração'!E12)</f>
        <v/>
      </c>
      <c r="B32" s="18">
        <f>IF('Configuração'!E12="","",SUMIF(Pagamentos!$D$6:$D$605,'Configuração'!E12,Pagamentos!$E$6:$E$605))</f>
        <v/>
      </c>
      <c r="C32" s="17">
        <f>IF('Configuração'!E12="","",COUNTIF(Pagamentos!$D$6:$D$605,'Configuração'!E12))</f>
        <v/>
      </c>
    </row>
    <row r="33">
      <c r="A33" s="17">
        <f>IF('Configuração'!E13="","",'Configuração'!E13)</f>
        <v/>
      </c>
      <c r="B33" s="18">
        <f>IF('Configuração'!E13="","",SUMIF(Pagamentos!$D$6:$D$605,'Configuração'!E13,Pagamentos!$E$6:$E$605))</f>
        <v/>
      </c>
      <c r="C33" s="17">
        <f>IF('Configuração'!E13="","",COUNTIF(Pagamentos!$D$6:$D$605,'Configuração'!E13))</f>
        <v/>
      </c>
    </row>
    <row r="34">
      <c r="A34" s="17">
        <f>IF('Configuração'!E14="","",'Configuração'!E14)</f>
        <v/>
      </c>
      <c r="B34" s="18">
        <f>IF('Configuração'!E14="","",SUMIF(Pagamentos!$D$6:$D$605,'Configuração'!E14,Pagamentos!$E$6:$E$605))</f>
        <v/>
      </c>
      <c r="C34" s="17">
        <f>IF('Configuração'!E14="","",COUNTIF(Pagamentos!$D$6:$D$605,'Configuração'!E14))</f>
        <v/>
      </c>
    </row>
    <row r="35">
      <c r="A35" s="17">
        <f>IF('Configuração'!E15="","",'Configuração'!E15)</f>
        <v/>
      </c>
      <c r="B35" s="18">
        <f>IF('Configuração'!E15="","",SUMIF(Pagamentos!$D$6:$D$605,'Configuração'!E15,Pagamentos!$E$6:$E$605))</f>
        <v/>
      </c>
      <c r="C35" s="17">
        <f>IF('Configuração'!E15="","",COUNTIF(Pagamentos!$D$6:$D$605,'Configuração'!E15))</f>
        <v/>
      </c>
    </row>
    <row r="36">
      <c r="A36" s="17">
        <f>IF('Configuração'!E16="","",'Configuração'!E16)</f>
        <v/>
      </c>
      <c r="B36" s="18">
        <f>IF('Configuração'!E16="","",SUMIF(Pagamentos!$D$6:$D$605,'Configuração'!E16,Pagamentos!$E$6:$E$605))</f>
        <v/>
      </c>
      <c r="C36" s="17">
        <f>IF('Configuração'!E16="","",COUNTIF(Pagamentos!$D$6:$D$605,'Configuração'!E16))</f>
        <v/>
      </c>
    </row>
    <row r="37">
      <c r="A37" s="17">
        <f>IF('Configuração'!E17="","",'Configuração'!E17)</f>
        <v/>
      </c>
      <c r="B37" s="18">
        <f>IF('Configuração'!E17="","",SUMIF(Pagamentos!$D$6:$D$605,'Configuração'!E17,Pagamentos!$E$6:$E$605))</f>
        <v/>
      </c>
      <c r="C37" s="17">
        <f>IF('Configuração'!E17="","",COUNTIF(Pagamentos!$D$6:$D$605,'Configuração'!E17))</f>
        <v/>
      </c>
    </row>
    <row r="38">
      <c r="A38" s="17">
        <f>IF('Configuração'!E18="","",'Configuração'!E18)</f>
        <v/>
      </c>
      <c r="B38" s="18">
        <f>IF('Configuração'!E18="","",SUMIF(Pagamentos!$D$6:$D$605,'Configuração'!E18,Pagamentos!$E$6:$E$605))</f>
        <v/>
      </c>
      <c r="C38" s="17">
        <f>IF('Configuração'!E18="","",COUNTIF(Pagamentos!$D$6:$D$605,'Configuração'!E18))</f>
        <v/>
      </c>
    </row>
    <row r="41">
      <c r="A41" s="8" t="inlineStr">
        <is>
          <t>Modelo gratuito da ZaiPass · zaipass.com.br/blog/planilha-de-inscricoes-e-pagamentos</t>
        </is>
      </c>
    </row>
  </sheetData>
  <conditionalFormatting sqref="D18:D27">
    <cfRule type="expression" priority="1" dxfId="0">
      <formula>AND($D18&lt;&gt;"",$D18&lt;=0)</formula>
    </cfRule>
  </conditionalFormatting>
  <hyperlinks>
    <hyperlink xmlns:r="http://schemas.openxmlformats.org/officeDocument/2006/relationships" ref="A41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6B5CE7"/>
    <outlinePr summaryBelow="1" summaryRight="1"/>
    <pageSetUpPr fitToPage="1"/>
  </sheetPr>
  <dimension ref="A1:F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2" customWidth="1" min="3" max="3"/>
    <col width="4" customWidth="1" min="4" max="4"/>
    <col width="28" customWidth="1" min="5" max="5"/>
  </cols>
  <sheetData>
    <row r="1" ht="26" customHeight="1">
      <c r="A1" s="1" t="inlineStr">
        <is>
          <t>Configuração do evento</t>
        </is>
      </c>
    </row>
    <row r="2">
      <c r="A2" s="2" t="inlineStr">
        <is>
          <t>Preencha uma vez. As outras abas leem daqui.</t>
        </is>
      </c>
    </row>
    <row r="3" ht="4" customHeight="1">
      <c r="A3" s="3" t="n"/>
      <c r="B3" s="3" t="n"/>
      <c r="C3" s="3" t="n"/>
      <c r="D3" s="3" t="n"/>
      <c r="E3" s="3" t="n"/>
      <c r="F3" s="3" t="n"/>
    </row>
    <row r="5">
      <c r="A5" s="9" t="inlineStr">
        <is>
          <t>Evento</t>
        </is>
      </c>
      <c r="B5" s="19" t="inlineStr">
        <is>
          <t>Encontro de Jovens 2027</t>
        </is>
      </c>
    </row>
    <row r="6">
      <c r="A6" s="9" t="inlineStr">
        <is>
          <t>Data do evento</t>
        </is>
      </c>
      <c r="B6" s="20" t="n">
        <v>46424</v>
      </c>
    </row>
    <row r="7">
      <c r="A7" s="9" t="inlineStr">
        <is>
          <t>Local</t>
        </is>
      </c>
      <c r="B7" s="19" t="inlineStr">
        <is>
          <t>Chácara Exemplo, Cidade/UF</t>
        </is>
      </c>
    </row>
    <row r="8">
      <c r="A8" s="9" t="inlineStr">
        <is>
          <t>Responsável pelas inscrições</t>
        </is>
      </c>
      <c r="B8" s="19" t="inlineStr"/>
    </row>
    <row r="10">
      <c r="A10" s="16" t="inlineStr">
        <is>
          <t>Tipo de inscrição</t>
        </is>
      </c>
      <c r="B10" s="16" t="inlineStr">
        <is>
          <t>Valor</t>
        </is>
      </c>
      <c r="C10" s="16" t="inlineStr">
        <is>
          <t>Vagas</t>
        </is>
      </c>
      <c r="E10" s="16" t="inlineStr">
        <is>
          <t>Formas de pagamento</t>
        </is>
      </c>
    </row>
    <row r="11">
      <c r="A11" s="19" t="inlineStr">
        <is>
          <t>Inteira</t>
        </is>
      </c>
      <c r="B11" s="21" t="n">
        <v>350</v>
      </c>
      <c r="C11" s="19" t="n">
        <v>80</v>
      </c>
      <c r="E11" s="19" t="inlineStr">
        <is>
          <t>Pix</t>
        </is>
      </c>
    </row>
    <row r="12">
      <c r="A12" s="19" t="inlineStr">
        <is>
          <t>Meia (até 12 anos)</t>
        </is>
      </c>
      <c r="B12" s="21" t="n">
        <v>175</v>
      </c>
      <c r="C12" s="19" t="n">
        <v>20</v>
      </c>
      <c r="E12" s="19" t="inlineStr">
        <is>
          <t>Cartão</t>
        </is>
      </c>
    </row>
    <row r="13">
      <c r="A13" s="19" t="inlineStr">
        <is>
          <t>Equipe / voluntário</t>
        </is>
      </c>
      <c r="B13" s="21" t="n">
        <v>0</v>
      </c>
      <c r="C13" s="19" t="n">
        <v>15</v>
      </c>
      <c r="E13" s="19" t="inlineStr">
        <is>
          <t>Dinheiro</t>
        </is>
      </c>
    </row>
    <row r="14">
      <c r="A14" s="19" t="n"/>
      <c r="B14" s="21" t="n"/>
      <c r="C14" s="19" t="n"/>
      <c r="E14" s="19" t="inlineStr">
        <is>
          <t>Transferência</t>
        </is>
      </c>
    </row>
    <row r="15">
      <c r="A15" s="19" t="n"/>
      <c r="B15" s="21" t="n"/>
      <c r="C15" s="19" t="n"/>
      <c r="E15" s="19" t="inlineStr">
        <is>
          <t>Boleto</t>
        </is>
      </c>
    </row>
    <row r="16">
      <c r="A16" s="19" t="n"/>
      <c r="B16" s="21" t="n"/>
      <c r="C16" s="19" t="n"/>
      <c r="E16" s="19" t="n"/>
    </row>
    <row r="17">
      <c r="A17" s="19" t="n"/>
      <c r="B17" s="21" t="n"/>
      <c r="C17" s="19" t="n"/>
      <c r="E17" s="19" t="n"/>
    </row>
    <row r="18">
      <c r="A18" s="19" t="n"/>
      <c r="B18" s="21" t="n"/>
      <c r="C18" s="19" t="n"/>
      <c r="E18" s="19" t="n"/>
    </row>
    <row r="19">
      <c r="A19" s="19" t="n"/>
      <c r="B19" s="21" t="n"/>
      <c r="C19" s="19" t="n"/>
    </row>
    <row r="20">
      <c r="A20" s="19" t="n"/>
      <c r="B20" s="21" t="n"/>
      <c r="C20" s="19" t="n"/>
    </row>
    <row r="22">
      <c r="A22" s="22" t="inlineStr">
        <is>
          <t>Até 10 tipos e 8 formas de pagamento. Linhas em branco são ignoradas.</t>
        </is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0B1120"/>
    <outlinePr summaryBelow="1" summaryRight="1"/>
    <pageSetUpPr fitToPage="1"/>
  </sheetPr>
  <dimension ref="A1:O305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4" customWidth="1" min="2" max="2"/>
    <col width="30" customWidth="1" min="3" max="3"/>
    <col width="18" customWidth="1" min="4" max="4"/>
    <col width="26" customWidth="1" min="5" max="5"/>
    <col width="22" customWidth="1" min="6" max="6"/>
    <col width="12" customWidth="1" min="7" max="7"/>
    <col width="11" customWidth="1" min="8" max="8"/>
    <col width="13" customWidth="1" min="9" max="9"/>
    <col width="12" customWidth="1" min="10" max="10"/>
    <col width="12" customWidth="1" min="11" max="11"/>
    <col width="13" customWidth="1" min="12" max="12"/>
    <col width="13" customWidth="1" min="13" max="13"/>
    <col width="11" customWidth="1" min="14" max="14"/>
    <col width="30" customWidth="1" min="15" max="15"/>
  </cols>
  <sheetData>
    <row r="1" ht="26" customHeight="1">
      <c r="A1" s="1" t="inlineStr">
        <is>
          <t>Inscrições</t>
        </is>
      </c>
    </row>
    <row r="2">
      <c r="A2" s="2" t="inlineStr">
        <is>
          <t>Uma linha por participante. Colunas cinza são calculadas.</t>
        </is>
      </c>
    </row>
    <row r="3" ht="4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</row>
    <row r="5" ht="30" customHeight="1">
      <c r="A5" s="23" t="inlineStr">
        <is>
          <t>Nº</t>
        </is>
      </c>
      <c r="B5" s="23" t="inlineStr">
        <is>
          <t>Data da inscrição</t>
        </is>
      </c>
      <c r="C5" s="23" t="inlineStr">
        <is>
          <t>Nome completo</t>
        </is>
      </c>
      <c r="D5" s="23" t="inlineStr">
        <is>
          <t>Telefone / WhatsApp</t>
        </is>
      </c>
      <c r="E5" s="23" t="inlineStr">
        <is>
          <t>E-mail</t>
        </is>
      </c>
      <c r="F5" s="23" t="inlineStr">
        <is>
          <t>Tipo de inscrição</t>
        </is>
      </c>
      <c r="G5" s="23" t="inlineStr">
        <is>
          <t>Valor</t>
        </is>
      </c>
      <c r="H5" s="23" t="inlineStr">
        <is>
          <t>Desconto</t>
        </is>
      </c>
      <c r="I5" s="23" t="inlineStr">
        <is>
          <t>Valor devido</t>
        </is>
      </c>
      <c r="J5" s="23" t="inlineStr">
        <is>
          <t>Pago</t>
        </is>
      </c>
      <c r="K5" s="23" t="inlineStr">
        <is>
          <t>Saldo</t>
        </is>
      </c>
      <c r="L5" s="23" t="inlineStr">
        <is>
          <t>Situação</t>
        </is>
      </c>
      <c r="M5" s="23" t="inlineStr">
        <is>
          <t>Vencimento</t>
        </is>
      </c>
      <c r="N5" s="23" t="inlineStr">
        <is>
          <t>Cancelada?</t>
        </is>
      </c>
      <c r="O5" s="23" t="inlineStr">
        <is>
          <t>Observações</t>
        </is>
      </c>
    </row>
    <row r="6">
      <c r="A6" s="17" t="n">
        <v>1</v>
      </c>
      <c r="B6" s="24" t="n">
        <v>46329</v>
      </c>
      <c r="C6" s="17" t="inlineStr">
        <is>
          <t>Exemplo · Participante A</t>
        </is>
      </c>
      <c r="D6" s="17" t="inlineStr">
        <is>
          <t>(11) 90000-0001</t>
        </is>
      </c>
      <c r="E6" s="17" t="inlineStr">
        <is>
          <t>a@exemplo.com</t>
        </is>
      </c>
      <c r="F6" s="17" t="inlineStr">
        <is>
          <t>Inteira</t>
        </is>
      </c>
      <c r="G6" s="25">
        <f>IF(F6="","",IFERROR(INDEX('Configuração'!$B$11:$B$20,MATCH(F6,'Configuração'!$A$11:$A$20,0)),""))</f>
        <v/>
      </c>
      <c r="H6" s="18" t="n">
        <v>0</v>
      </c>
      <c r="I6" s="25">
        <f>IF(OR(C6="",G6=""),"",MAX(0,G6-IF(H6="",0,H6)))</f>
        <v/>
      </c>
      <c r="J6" s="25">
        <f>IF(C6="","",SUMIF(Pagamentos!$B:$B,A6,Pagamentos!$E:$E))</f>
        <v/>
      </c>
      <c r="K6" s="25">
        <f>IF(OR(C6="",I6=""),"",I6-J6)</f>
        <v/>
      </c>
      <c r="L6" s="26">
        <f>IF(C6="","",IF(N6="Sim","Cancelado",IF(I6="","Sem tipo",IF(I6=0,"Isento",IF(K6&lt;=0,"Quitado",IF(J6&gt;0,"Parcial","Pendente"))))))</f>
        <v/>
      </c>
      <c r="M6" s="24" t="n">
        <v>46366</v>
      </c>
      <c r="N6" s="17" t="inlineStr">
        <is>
          <t>Não</t>
        </is>
      </c>
      <c r="O6" s="17" t="inlineStr">
        <is>
          <t>Pagou em 2 parcelas</t>
        </is>
      </c>
    </row>
    <row r="7">
      <c r="A7" s="17" t="n">
        <v>2</v>
      </c>
      <c r="B7" s="24" t="n">
        <v>46331</v>
      </c>
      <c r="C7" s="17" t="inlineStr">
        <is>
          <t>Exemplo · Participante B</t>
        </is>
      </c>
      <c r="D7" s="17" t="inlineStr">
        <is>
          <t>(11) 90000-0002</t>
        </is>
      </c>
      <c r="E7" s="17" t="inlineStr">
        <is>
          <t>b@exemplo.com</t>
        </is>
      </c>
      <c r="F7" s="17" t="inlineStr">
        <is>
          <t>Inteira</t>
        </is>
      </c>
      <c r="G7" s="25">
        <f>IF(F7="","",IFERROR(INDEX('Configuração'!$B$11:$B$20,MATCH(F7,'Configuração'!$A$11:$A$20,0)),""))</f>
        <v/>
      </c>
      <c r="H7" s="18" t="n">
        <v>50</v>
      </c>
      <c r="I7" s="25">
        <f>IF(OR(C7="",G7=""),"",MAX(0,G7-IF(H7="",0,H7)))</f>
        <v/>
      </c>
      <c r="J7" s="25">
        <f>IF(C7="","",SUMIF(Pagamentos!$B:$B,A7,Pagamentos!$E:$E))</f>
        <v/>
      </c>
      <c r="K7" s="25">
        <f>IF(OR(C7="",I7=""),"",I7-J7)</f>
        <v/>
      </c>
      <c r="L7" s="26">
        <f>IF(C7="","",IF(N7="Sim","Cancelado",IF(I7="","Sem tipo",IF(I7=0,"Isento",IF(K7&lt;=0,"Quitado",IF(J7&gt;0,"Parcial","Pendente"))))))</f>
        <v/>
      </c>
      <c r="M7" s="24" t="n">
        <v>46346</v>
      </c>
      <c r="N7" s="17" t="inlineStr">
        <is>
          <t>Não</t>
        </is>
      </c>
      <c r="O7" s="17" t="inlineStr">
        <is>
          <t>Cupom de grupo</t>
        </is>
      </c>
    </row>
    <row r="8">
      <c r="A8" s="17" t="n">
        <v>3</v>
      </c>
      <c r="B8" s="24" t="n">
        <v>46334</v>
      </c>
      <c r="C8" s="17" t="inlineStr">
        <is>
          <t>Exemplo · Participante C</t>
        </is>
      </c>
      <c r="D8" s="17" t="inlineStr">
        <is>
          <t>(11) 90000-0003</t>
        </is>
      </c>
      <c r="E8" s="17" t="inlineStr">
        <is>
          <t>c@exemplo.com</t>
        </is>
      </c>
      <c r="F8" s="17" t="inlineStr">
        <is>
          <t>Meia (até 12 anos)</t>
        </is>
      </c>
      <c r="G8" s="25">
        <f>IF(F8="","",IFERROR(INDEX('Configuração'!$B$11:$B$20,MATCH(F8,'Configuração'!$A$11:$A$20,0)),""))</f>
        <v/>
      </c>
      <c r="H8" s="18" t="n">
        <v>0</v>
      </c>
      <c r="I8" s="25">
        <f>IF(OR(C8="",G8=""),"",MAX(0,G8-IF(H8="",0,H8)))</f>
        <v/>
      </c>
      <c r="J8" s="25">
        <f>IF(C8="","",SUMIF(Pagamentos!$B:$B,A8,Pagamentos!$E:$E))</f>
        <v/>
      </c>
      <c r="K8" s="25">
        <f>IF(OR(C8="",I8=""),"",I8-J8)</f>
        <v/>
      </c>
      <c r="L8" s="26">
        <f>IF(C8="","",IF(N8="Sim","Cancelado",IF(I8="","Sem tipo",IF(I8=0,"Isento",IF(K8&lt;=0,"Quitado",IF(J8&gt;0,"Parcial","Pendente"))))))</f>
        <v/>
      </c>
      <c r="M8" s="24" t="n">
        <v>46402</v>
      </c>
      <c r="N8" s="17" t="inlineStr">
        <is>
          <t>Não</t>
        </is>
      </c>
      <c r="O8" s="17" t="inlineStr"/>
    </row>
    <row r="9">
      <c r="A9" s="17" t="n">
        <v>4</v>
      </c>
      <c r="B9" s="24" t="n"/>
      <c r="C9" s="17" t="n"/>
      <c r="D9" s="17" t="n"/>
      <c r="E9" s="17" t="n"/>
      <c r="F9" s="17" t="n"/>
      <c r="G9" s="25">
        <f>IF(F9="","",IFERROR(INDEX('Configuração'!$B$11:$B$20,MATCH(F9,'Configuração'!$A$11:$A$20,0)),""))</f>
        <v/>
      </c>
      <c r="H9" s="18" t="n"/>
      <c r="I9" s="25">
        <f>IF(OR(C9="",G9=""),"",MAX(0,G9-IF(H9="",0,H9)))</f>
        <v/>
      </c>
      <c r="J9" s="25">
        <f>IF(C9="","",SUMIF(Pagamentos!$B:$B,A9,Pagamentos!$E:$E))</f>
        <v/>
      </c>
      <c r="K9" s="25">
        <f>IF(OR(C9="",I9=""),"",I9-J9)</f>
        <v/>
      </c>
      <c r="L9" s="26">
        <f>IF(C9="","",IF(N9="Sim","Cancelado",IF(I9="","Sem tipo",IF(I9=0,"Isento",IF(K9&lt;=0,"Quitado",IF(J9&gt;0,"Parcial","Pendente"))))))</f>
        <v/>
      </c>
      <c r="M9" s="24" t="n"/>
      <c r="N9" s="17" t="n"/>
      <c r="O9" s="17" t="n"/>
    </row>
    <row r="10">
      <c r="A10" s="17" t="n">
        <v>5</v>
      </c>
      <c r="B10" s="24" t="n"/>
      <c r="C10" s="17" t="n"/>
      <c r="D10" s="17" t="n"/>
      <c r="E10" s="17" t="n"/>
      <c r="F10" s="17" t="n"/>
      <c r="G10" s="25">
        <f>IF(F10="","",IFERROR(INDEX('Configuração'!$B$11:$B$20,MATCH(F10,'Configuração'!$A$11:$A$20,0)),""))</f>
        <v/>
      </c>
      <c r="H10" s="18" t="n"/>
      <c r="I10" s="25">
        <f>IF(OR(C10="",G10=""),"",MAX(0,G10-IF(H10="",0,H10)))</f>
        <v/>
      </c>
      <c r="J10" s="25">
        <f>IF(C10="","",SUMIF(Pagamentos!$B:$B,A10,Pagamentos!$E:$E))</f>
        <v/>
      </c>
      <c r="K10" s="25">
        <f>IF(OR(C10="",I10=""),"",I10-J10)</f>
        <v/>
      </c>
      <c r="L10" s="26">
        <f>IF(C10="","",IF(N10="Sim","Cancelado",IF(I10="","Sem tipo",IF(I10=0,"Isento",IF(K10&lt;=0,"Quitado",IF(J10&gt;0,"Parcial","Pendente"))))))</f>
        <v/>
      </c>
      <c r="M10" s="24" t="n"/>
      <c r="N10" s="17" t="n"/>
      <c r="O10" s="17" t="n"/>
    </row>
    <row r="11">
      <c r="A11" s="17" t="n">
        <v>6</v>
      </c>
      <c r="B11" s="24" t="n"/>
      <c r="C11" s="17" t="n"/>
      <c r="D11" s="17" t="n"/>
      <c r="E11" s="17" t="n"/>
      <c r="F11" s="17" t="n"/>
      <c r="G11" s="25">
        <f>IF(F11="","",IFERROR(INDEX('Configuração'!$B$11:$B$20,MATCH(F11,'Configuração'!$A$11:$A$20,0)),""))</f>
        <v/>
      </c>
      <c r="H11" s="18" t="n"/>
      <c r="I11" s="25">
        <f>IF(OR(C11="",G11=""),"",MAX(0,G11-IF(H11="",0,H11)))</f>
        <v/>
      </c>
      <c r="J11" s="25">
        <f>IF(C11="","",SUMIF(Pagamentos!$B:$B,A11,Pagamentos!$E:$E))</f>
        <v/>
      </c>
      <c r="K11" s="25">
        <f>IF(OR(C11="",I11=""),"",I11-J11)</f>
        <v/>
      </c>
      <c r="L11" s="26">
        <f>IF(C11="","",IF(N11="Sim","Cancelado",IF(I11="","Sem tipo",IF(I11=0,"Isento",IF(K11&lt;=0,"Quitado",IF(J11&gt;0,"Parcial","Pendente"))))))</f>
        <v/>
      </c>
      <c r="M11" s="24" t="n"/>
      <c r="N11" s="17" t="n"/>
      <c r="O11" s="17" t="n"/>
    </row>
    <row r="12">
      <c r="A12" s="17" t="n">
        <v>7</v>
      </c>
      <c r="B12" s="24" t="n"/>
      <c r="C12" s="17" t="n"/>
      <c r="D12" s="17" t="n"/>
      <c r="E12" s="17" t="n"/>
      <c r="F12" s="17" t="n"/>
      <c r="G12" s="25">
        <f>IF(F12="","",IFERROR(INDEX('Configuração'!$B$11:$B$20,MATCH(F12,'Configuração'!$A$11:$A$20,0)),""))</f>
        <v/>
      </c>
      <c r="H12" s="18" t="n"/>
      <c r="I12" s="25">
        <f>IF(OR(C12="",G12=""),"",MAX(0,G12-IF(H12="",0,H12)))</f>
        <v/>
      </c>
      <c r="J12" s="25">
        <f>IF(C12="","",SUMIF(Pagamentos!$B:$B,A12,Pagamentos!$E:$E))</f>
        <v/>
      </c>
      <c r="K12" s="25">
        <f>IF(OR(C12="",I12=""),"",I12-J12)</f>
        <v/>
      </c>
      <c r="L12" s="26">
        <f>IF(C12="","",IF(N12="Sim","Cancelado",IF(I12="","Sem tipo",IF(I12=0,"Isento",IF(K12&lt;=0,"Quitado",IF(J12&gt;0,"Parcial","Pendente"))))))</f>
        <v/>
      </c>
      <c r="M12" s="24" t="n"/>
      <c r="N12" s="17" t="n"/>
      <c r="O12" s="17" t="n"/>
    </row>
    <row r="13">
      <c r="A13" s="17" t="n">
        <v>8</v>
      </c>
      <c r="B13" s="24" t="n"/>
      <c r="C13" s="17" t="n"/>
      <c r="D13" s="17" t="n"/>
      <c r="E13" s="17" t="n"/>
      <c r="F13" s="17" t="n"/>
      <c r="G13" s="25">
        <f>IF(F13="","",IFERROR(INDEX('Configuração'!$B$11:$B$20,MATCH(F13,'Configuração'!$A$11:$A$20,0)),""))</f>
        <v/>
      </c>
      <c r="H13" s="18" t="n"/>
      <c r="I13" s="25">
        <f>IF(OR(C13="",G13=""),"",MAX(0,G13-IF(H13="",0,H13)))</f>
        <v/>
      </c>
      <c r="J13" s="25">
        <f>IF(C13="","",SUMIF(Pagamentos!$B:$B,A13,Pagamentos!$E:$E))</f>
        <v/>
      </c>
      <c r="K13" s="25">
        <f>IF(OR(C13="",I13=""),"",I13-J13)</f>
        <v/>
      </c>
      <c r="L13" s="26">
        <f>IF(C13="","",IF(N13="Sim","Cancelado",IF(I13="","Sem tipo",IF(I13=0,"Isento",IF(K13&lt;=0,"Quitado",IF(J13&gt;0,"Parcial","Pendente"))))))</f>
        <v/>
      </c>
      <c r="M13" s="24" t="n"/>
      <c r="N13" s="17" t="n"/>
      <c r="O13" s="17" t="n"/>
    </row>
    <row r="14">
      <c r="A14" s="17" t="n">
        <v>9</v>
      </c>
      <c r="B14" s="24" t="n"/>
      <c r="C14" s="17" t="n"/>
      <c r="D14" s="17" t="n"/>
      <c r="E14" s="17" t="n"/>
      <c r="F14" s="17" t="n"/>
      <c r="G14" s="25">
        <f>IF(F14="","",IFERROR(INDEX('Configuração'!$B$11:$B$20,MATCH(F14,'Configuração'!$A$11:$A$20,0)),""))</f>
        <v/>
      </c>
      <c r="H14" s="18" t="n"/>
      <c r="I14" s="25">
        <f>IF(OR(C14="",G14=""),"",MAX(0,G14-IF(H14="",0,H14)))</f>
        <v/>
      </c>
      <c r="J14" s="25">
        <f>IF(C14="","",SUMIF(Pagamentos!$B:$B,A14,Pagamentos!$E:$E))</f>
        <v/>
      </c>
      <c r="K14" s="25">
        <f>IF(OR(C14="",I14=""),"",I14-J14)</f>
        <v/>
      </c>
      <c r="L14" s="26">
        <f>IF(C14="","",IF(N14="Sim","Cancelado",IF(I14="","Sem tipo",IF(I14=0,"Isento",IF(K14&lt;=0,"Quitado",IF(J14&gt;0,"Parcial","Pendente"))))))</f>
        <v/>
      </c>
      <c r="M14" s="24" t="n"/>
      <c r="N14" s="17" t="n"/>
      <c r="O14" s="17" t="n"/>
    </row>
    <row r="15">
      <c r="A15" s="17" t="n">
        <v>10</v>
      </c>
      <c r="B15" s="24" t="n"/>
      <c r="C15" s="17" t="n"/>
      <c r="D15" s="17" t="n"/>
      <c r="E15" s="17" t="n"/>
      <c r="F15" s="17" t="n"/>
      <c r="G15" s="25">
        <f>IF(F15="","",IFERROR(INDEX('Configuração'!$B$11:$B$20,MATCH(F15,'Configuração'!$A$11:$A$20,0)),""))</f>
        <v/>
      </c>
      <c r="H15" s="18" t="n"/>
      <c r="I15" s="25">
        <f>IF(OR(C15="",G15=""),"",MAX(0,G15-IF(H15="",0,H15)))</f>
        <v/>
      </c>
      <c r="J15" s="25">
        <f>IF(C15="","",SUMIF(Pagamentos!$B:$B,A15,Pagamentos!$E:$E))</f>
        <v/>
      </c>
      <c r="K15" s="25">
        <f>IF(OR(C15="",I15=""),"",I15-J15)</f>
        <v/>
      </c>
      <c r="L15" s="26">
        <f>IF(C15="","",IF(N15="Sim","Cancelado",IF(I15="","Sem tipo",IF(I15=0,"Isento",IF(K15&lt;=0,"Quitado",IF(J15&gt;0,"Parcial","Pendente"))))))</f>
        <v/>
      </c>
      <c r="M15" s="24" t="n"/>
      <c r="N15" s="17" t="n"/>
      <c r="O15" s="17" t="n"/>
    </row>
    <row r="16">
      <c r="A16" s="17" t="n">
        <v>11</v>
      </c>
      <c r="B16" s="24" t="n"/>
      <c r="C16" s="17" t="n"/>
      <c r="D16" s="17" t="n"/>
      <c r="E16" s="17" t="n"/>
      <c r="F16" s="17" t="n"/>
      <c r="G16" s="25">
        <f>IF(F16="","",IFERROR(INDEX('Configuração'!$B$11:$B$20,MATCH(F16,'Configuração'!$A$11:$A$20,0)),""))</f>
        <v/>
      </c>
      <c r="H16" s="18" t="n"/>
      <c r="I16" s="25">
        <f>IF(OR(C16="",G16=""),"",MAX(0,G16-IF(H16="",0,H16)))</f>
        <v/>
      </c>
      <c r="J16" s="25">
        <f>IF(C16="","",SUMIF(Pagamentos!$B:$B,A16,Pagamentos!$E:$E))</f>
        <v/>
      </c>
      <c r="K16" s="25">
        <f>IF(OR(C16="",I16=""),"",I16-J16)</f>
        <v/>
      </c>
      <c r="L16" s="26">
        <f>IF(C16="","",IF(N16="Sim","Cancelado",IF(I16="","Sem tipo",IF(I16=0,"Isento",IF(K16&lt;=0,"Quitado",IF(J16&gt;0,"Parcial","Pendente"))))))</f>
        <v/>
      </c>
      <c r="M16" s="24" t="n"/>
      <c r="N16" s="17" t="n"/>
      <c r="O16" s="17" t="n"/>
    </row>
    <row r="17">
      <c r="A17" s="17" t="n">
        <v>12</v>
      </c>
      <c r="B17" s="24" t="n"/>
      <c r="C17" s="17" t="n"/>
      <c r="D17" s="17" t="n"/>
      <c r="E17" s="17" t="n"/>
      <c r="F17" s="17" t="n"/>
      <c r="G17" s="25">
        <f>IF(F17="","",IFERROR(INDEX('Configuração'!$B$11:$B$20,MATCH(F17,'Configuração'!$A$11:$A$20,0)),""))</f>
        <v/>
      </c>
      <c r="H17" s="18" t="n"/>
      <c r="I17" s="25">
        <f>IF(OR(C17="",G17=""),"",MAX(0,G17-IF(H17="",0,H17)))</f>
        <v/>
      </c>
      <c r="J17" s="25">
        <f>IF(C17="","",SUMIF(Pagamentos!$B:$B,A17,Pagamentos!$E:$E))</f>
        <v/>
      </c>
      <c r="K17" s="25">
        <f>IF(OR(C17="",I17=""),"",I17-J17)</f>
        <v/>
      </c>
      <c r="L17" s="26">
        <f>IF(C17="","",IF(N17="Sim","Cancelado",IF(I17="","Sem tipo",IF(I17=0,"Isento",IF(K17&lt;=0,"Quitado",IF(J17&gt;0,"Parcial","Pendente"))))))</f>
        <v/>
      </c>
      <c r="M17" s="24" t="n"/>
      <c r="N17" s="17" t="n"/>
      <c r="O17" s="17" t="n"/>
    </row>
    <row r="18">
      <c r="A18" s="17" t="n">
        <v>13</v>
      </c>
      <c r="B18" s="24" t="n"/>
      <c r="C18" s="17" t="n"/>
      <c r="D18" s="17" t="n"/>
      <c r="E18" s="17" t="n"/>
      <c r="F18" s="17" t="n"/>
      <c r="G18" s="25">
        <f>IF(F18="","",IFERROR(INDEX('Configuração'!$B$11:$B$20,MATCH(F18,'Configuração'!$A$11:$A$20,0)),""))</f>
        <v/>
      </c>
      <c r="H18" s="18" t="n"/>
      <c r="I18" s="25">
        <f>IF(OR(C18="",G18=""),"",MAX(0,G18-IF(H18="",0,H18)))</f>
        <v/>
      </c>
      <c r="J18" s="25">
        <f>IF(C18="","",SUMIF(Pagamentos!$B:$B,A18,Pagamentos!$E:$E))</f>
        <v/>
      </c>
      <c r="K18" s="25">
        <f>IF(OR(C18="",I18=""),"",I18-J18)</f>
        <v/>
      </c>
      <c r="L18" s="26">
        <f>IF(C18="","",IF(N18="Sim","Cancelado",IF(I18="","Sem tipo",IF(I18=0,"Isento",IF(K18&lt;=0,"Quitado",IF(J18&gt;0,"Parcial","Pendente"))))))</f>
        <v/>
      </c>
      <c r="M18" s="24" t="n"/>
      <c r="N18" s="17" t="n"/>
      <c r="O18" s="17" t="n"/>
    </row>
    <row r="19">
      <c r="A19" s="17" t="n">
        <v>14</v>
      </c>
      <c r="B19" s="24" t="n"/>
      <c r="C19" s="17" t="n"/>
      <c r="D19" s="17" t="n"/>
      <c r="E19" s="17" t="n"/>
      <c r="F19" s="17" t="n"/>
      <c r="G19" s="25">
        <f>IF(F19="","",IFERROR(INDEX('Configuração'!$B$11:$B$20,MATCH(F19,'Configuração'!$A$11:$A$20,0)),""))</f>
        <v/>
      </c>
      <c r="H19" s="18" t="n"/>
      <c r="I19" s="25">
        <f>IF(OR(C19="",G19=""),"",MAX(0,G19-IF(H19="",0,H19)))</f>
        <v/>
      </c>
      <c r="J19" s="25">
        <f>IF(C19="","",SUMIF(Pagamentos!$B:$B,A19,Pagamentos!$E:$E))</f>
        <v/>
      </c>
      <c r="K19" s="25">
        <f>IF(OR(C19="",I19=""),"",I19-J19)</f>
        <v/>
      </c>
      <c r="L19" s="26">
        <f>IF(C19="","",IF(N19="Sim","Cancelado",IF(I19="","Sem tipo",IF(I19=0,"Isento",IF(K19&lt;=0,"Quitado",IF(J19&gt;0,"Parcial","Pendente"))))))</f>
        <v/>
      </c>
      <c r="M19" s="24" t="n"/>
      <c r="N19" s="17" t="n"/>
      <c r="O19" s="17" t="n"/>
    </row>
    <row r="20">
      <c r="A20" s="17" t="n">
        <v>15</v>
      </c>
      <c r="B20" s="24" t="n"/>
      <c r="C20" s="17" t="n"/>
      <c r="D20" s="17" t="n"/>
      <c r="E20" s="17" t="n"/>
      <c r="F20" s="17" t="n"/>
      <c r="G20" s="25">
        <f>IF(F20="","",IFERROR(INDEX('Configuração'!$B$11:$B$20,MATCH(F20,'Configuração'!$A$11:$A$20,0)),""))</f>
        <v/>
      </c>
      <c r="H20" s="18" t="n"/>
      <c r="I20" s="25">
        <f>IF(OR(C20="",G20=""),"",MAX(0,G20-IF(H20="",0,H20)))</f>
        <v/>
      </c>
      <c r="J20" s="25">
        <f>IF(C20="","",SUMIF(Pagamentos!$B:$B,A20,Pagamentos!$E:$E))</f>
        <v/>
      </c>
      <c r="K20" s="25">
        <f>IF(OR(C20="",I20=""),"",I20-J20)</f>
        <v/>
      </c>
      <c r="L20" s="26">
        <f>IF(C20="","",IF(N20="Sim","Cancelado",IF(I20="","Sem tipo",IF(I20=0,"Isento",IF(K20&lt;=0,"Quitado",IF(J20&gt;0,"Parcial","Pendente"))))))</f>
        <v/>
      </c>
      <c r="M20" s="24" t="n"/>
      <c r="N20" s="17" t="n"/>
      <c r="O20" s="17" t="n"/>
    </row>
    <row r="21">
      <c r="A21" s="17" t="n">
        <v>16</v>
      </c>
      <c r="B21" s="24" t="n"/>
      <c r="C21" s="17" t="n"/>
      <c r="D21" s="17" t="n"/>
      <c r="E21" s="17" t="n"/>
      <c r="F21" s="17" t="n"/>
      <c r="G21" s="25">
        <f>IF(F21="","",IFERROR(INDEX('Configuração'!$B$11:$B$20,MATCH(F21,'Configuração'!$A$11:$A$20,0)),""))</f>
        <v/>
      </c>
      <c r="H21" s="18" t="n"/>
      <c r="I21" s="25">
        <f>IF(OR(C21="",G21=""),"",MAX(0,G21-IF(H21="",0,H21)))</f>
        <v/>
      </c>
      <c r="J21" s="25">
        <f>IF(C21="","",SUMIF(Pagamentos!$B:$B,A21,Pagamentos!$E:$E))</f>
        <v/>
      </c>
      <c r="K21" s="25">
        <f>IF(OR(C21="",I21=""),"",I21-J21)</f>
        <v/>
      </c>
      <c r="L21" s="26">
        <f>IF(C21="","",IF(N21="Sim","Cancelado",IF(I21="","Sem tipo",IF(I21=0,"Isento",IF(K21&lt;=0,"Quitado",IF(J21&gt;0,"Parcial","Pendente"))))))</f>
        <v/>
      </c>
      <c r="M21" s="24" t="n"/>
      <c r="N21" s="17" t="n"/>
      <c r="O21" s="17" t="n"/>
    </row>
    <row r="22">
      <c r="A22" s="17" t="n">
        <v>17</v>
      </c>
      <c r="B22" s="24" t="n"/>
      <c r="C22" s="17" t="n"/>
      <c r="D22" s="17" t="n"/>
      <c r="E22" s="17" t="n"/>
      <c r="F22" s="17" t="n"/>
      <c r="G22" s="25">
        <f>IF(F22="","",IFERROR(INDEX('Configuração'!$B$11:$B$20,MATCH(F22,'Configuração'!$A$11:$A$20,0)),""))</f>
        <v/>
      </c>
      <c r="H22" s="18" t="n"/>
      <c r="I22" s="25">
        <f>IF(OR(C22="",G22=""),"",MAX(0,G22-IF(H22="",0,H22)))</f>
        <v/>
      </c>
      <c r="J22" s="25">
        <f>IF(C22="","",SUMIF(Pagamentos!$B:$B,A22,Pagamentos!$E:$E))</f>
        <v/>
      </c>
      <c r="K22" s="25">
        <f>IF(OR(C22="",I22=""),"",I22-J22)</f>
        <v/>
      </c>
      <c r="L22" s="26">
        <f>IF(C22="","",IF(N22="Sim","Cancelado",IF(I22="","Sem tipo",IF(I22=0,"Isento",IF(K22&lt;=0,"Quitado",IF(J22&gt;0,"Parcial","Pendente"))))))</f>
        <v/>
      </c>
      <c r="M22" s="24" t="n"/>
      <c r="N22" s="17" t="n"/>
      <c r="O22" s="17" t="n"/>
    </row>
    <row r="23">
      <c r="A23" s="17" t="n">
        <v>18</v>
      </c>
      <c r="B23" s="24" t="n"/>
      <c r="C23" s="17" t="n"/>
      <c r="D23" s="17" t="n"/>
      <c r="E23" s="17" t="n"/>
      <c r="F23" s="17" t="n"/>
      <c r="G23" s="25">
        <f>IF(F23="","",IFERROR(INDEX('Configuração'!$B$11:$B$20,MATCH(F23,'Configuração'!$A$11:$A$20,0)),""))</f>
        <v/>
      </c>
      <c r="H23" s="18" t="n"/>
      <c r="I23" s="25">
        <f>IF(OR(C23="",G23=""),"",MAX(0,G23-IF(H23="",0,H23)))</f>
        <v/>
      </c>
      <c r="J23" s="25">
        <f>IF(C23="","",SUMIF(Pagamentos!$B:$B,A23,Pagamentos!$E:$E))</f>
        <v/>
      </c>
      <c r="K23" s="25">
        <f>IF(OR(C23="",I23=""),"",I23-J23)</f>
        <v/>
      </c>
      <c r="L23" s="26">
        <f>IF(C23="","",IF(N23="Sim","Cancelado",IF(I23="","Sem tipo",IF(I23=0,"Isento",IF(K23&lt;=0,"Quitado",IF(J23&gt;0,"Parcial","Pendente"))))))</f>
        <v/>
      </c>
      <c r="M23" s="24" t="n"/>
      <c r="N23" s="17" t="n"/>
      <c r="O23" s="17" t="n"/>
    </row>
    <row r="24">
      <c r="A24" s="17" t="n">
        <v>19</v>
      </c>
      <c r="B24" s="24" t="n"/>
      <c r="C24" s="17" t="n"/>
      <c r="D24" s="17" t="n"/>
      <c r="E24" s="17" t="n"/>
      <c r="F24" s="17" t="n"/>
      <c r="G24" s="25">
        <f>IF(F24="","",IFERROR(INDEX('Configuração'!$B$11:$B$20,MATCH(F24,'Configuração'!$A$11:$A$20,0)),""))</f>
        <v/>
      </c>
      <c r="H24" s="18" t="n"/>
      <c r="I24" s="25">
        <f>IF(OR(C24="",G24=""),"",MAX(0,G24-IF(H24="",0,H24)))</f>
        <v/>
      </c>
      <c r="J24" s="25">
        <f>IF(C24="","",SUMIF(Pagamentos!$B:$B,A24,Pagamentos!$E:$E))</f>
        <v/>
      </c>
      <c r="K24" s="25">
        <f>IF(OR(C24="",I24=""),"",I24-J24)</f>
        <v/>
      </c>
      <c r="L24" s="26">
        <f>IF(C24="","",IF(N24="Sim","Cancelado",IF(I24="","Sem tipo",IF(I24=0,"Isento",IF(K24&lt;=0,"Quitado",IF(J24&gt;0,"Parcial","Pendente"))))))</f>
        <v/>
      </c>
      <c r="M24" s="24" t="n"/>
      <c r="N24" s="17" t="n"/>
      <c r="O24" s="17" t="n"/>
    </row>
    <row r="25">
      <c r="A25" s="17" t="n">
        <v>20</v>
      </c>
      <c r="B25" s="24" t="n"/>
      <c r="C25" s="17" t="n"/>
      <c r="D25" s="17" t="n"/>
      <c r="E25" s="17" t="n"/>
      <c r="F25" s="17" t="n"/>
      <c r="G25" s="25">
        <f>IF(F25="","",IFERROR(INDEX('Configuração'!$B$11:$B$20,MATCH(F25,'Configuração'!$A$11:$A$20,0)),""))</f>
        <v/>
      </c>
      <c r="H25" s="18" t="n"/>
      <c r="I25" s="25">
        <f>IF(OR(C25="",G25=""),"",MAX(0,G25-IF(H25="",0,H25)))</f>
        <v/>
      </c>
      <c r="J25" s="25">
        <f>IF(C25="","",SUMIF(Pagamentos!$B:$B,A25,Pagamentos!$E:$E))</f>
        <v/>
      </c>
      <c r="K25" s="25">
        <f>IF(OR(C25="",I25=""),"",I25-J25)</f>
        <v/>
      </c>
      <c r="L25" s="26">
        <f>IF(C25="","",IF(N25="Sim","Cancelado",IF(I25="","Sem tipo",IF(I25=0,"Isento",IF(K25&lt;=0,"Quitado",IF(J25&gt;0,"Parcial","Pendente"))))))</f>
        <v/>
      </c>
      <c r="M25" s="24" t="n"/>
      <c r="N25" s="17" t="n"/>
      <c r="O25" s="17" t="n"/>
    </row>
    <row r="26">
      <c r="A26" s="17" t="n">
        <v>21</v>
      </c>
      <c r="B26" s="24" t="n"/>
      <c r="C26" s="17" t="n"/>
      <c r="D26" s="17" t="n"/>
      <c r="E26" s="17" t="n"/>
      <c r="F26" s="17" t="n"/>
      <c r="G26" s="25">
        <f>IF(F26="","",IFERROR(INDEX('Configuração'!$B$11:$B$20,MATCH(F26,'Configuração'!$A$11:$A$20,0)),""))</f>
        <v/>
      </c>
      <c r="H26" s="18" t="n"/>
      <c r="I26" s="25">
        <f>IF(OR(C26="",G26=""),"",MAX(0,G26-IF(H26="",0,H26)))</f>
        <v/>
      </c>
      <c r="J26" s="25">
        <f>IF(C26="","",SUMIF(Pagamentos!$B:$B,A26,Pagamentos!$E:$E))</f>
        <v/>
      </c>
      <c r="K26" s="25">
        <f>IF(OR(C26="",I26=""),"",I26-J26)</f>
        <v/>
      </c>
      <c r="L26" s="26">
        <f>IF(C26="","",IF(N26="Sim","Cancelado",IF(I26="","Sem tipo",IF(I26=0,"Isento",IF(K26&lt;=0,"Quitado",IF(J26&gt;0,"Parcial","Pendente"))))))</f>
        <v/>
      </c>
      <c r="M26" s="24" t="n"/>
      <c r="N26" s="17" t="n"/>
      <c r="O26" s="17" t="n"/>
    </row>
    <row r="27">
      <c r="A27" s="17" t="n">
        <v>22</v>
      </c>
      <c r="B27" s="24" t="n"/>
      <c r="C27" s="17" t="n"/>
      <c r="D27" s="17" t="n"/>
      <c r="E27" s="17" t="n"/>
      <c r="F27" s="17" t="n"/>
      <c r="G27" s="25">
        <f>IF(F27="","",IFERROR(INDEX('Configuração'!$B$11:$B$20,MATCH(F27,'Configuração'!$A$11:$A$20,0)),""))</f>
        <v/>
      </c>
      <c r="H27" s="18" t="n"/>
      <c r="I27" s="25">
        <f>IF(OR(C27="",G27=""),"",MAX(0,G27-IF(H27="",0,H27)))</f>
        <v/>
      </c>
      <c r="J27" s="25">
        <f>IF(C27="","",SUMIF(Pagamentos!$B:$B,A27,Pagamentos!$E:$E))</f>
        <v/>
      </c>
      <c r="K27" s="25">
        <f>IF(OR(C27="",I27=""),"",I27-J27)</f>
        <v/>
      </c>
      <c r="L27" s="26">
        <f>IF(C27="","",IF(N27="Sim","Cancelado",IF(I27="","Sem tipo",IF(I27=0,"Isento",IF(K27&lt;=0,"Quitado",IF(J27&gt;0,"Parcial","Pendente"))))))</f>
        <v/>
      </c>
      <c r="M27" s="24" t="n"/>
      <c r="N27" s="17" t="n"/>
      <c r="O27" s="17" t="n"/>
    </row>
    <row r="28">
      <c r="A28" s="17" t="n">
        <v>23</v>
      </c>
      <c r="B28" s="24" t="n"/>
      <c r="C28" s="17" t="n"/>
      <c r="D28" s="17" t="n"/>
      <c r="E28" s="17" t="n"/>
      <c r="F28" s="17" t="n"/>
      <c r="G28" s="25">
        <f>IF(F28="","",IFERROR(INDEX('Configuração'!$B$11:$B$20,MATCH(F28,'Configuração'!$A$11:$A$20,0)),""))</f>
        <v/>
      </c>
      <c r="H28" s="18" t="n"/>
      <c r="I28" s="25">
        <f>IF(OR(C28="",G28=""),"",MAX(0,G28-IF(H28="",0,H28)))</f>
        <v/>
      </c>
      <c r="J28" s="25">
        <f>IF(C28="","",SUMIF(Pagamentos!$B:$B,A28,Pagamentos!$E:$E))</f>
        <v/>
      </c>
      <c r="K28" s="25">
        <f>IF(OR(C28="",I28=""),"",I28-J28)</f>
        <v/>
      </c>
      <c r="L28" s="26">
        <f>IF(C28="","",IF(N28="Sim","Cancelado",IF(I28="","Sem tipo",IF(I28=0,"Isento",IF(K28&lt;=0,"Quitado",IF(J28&gt;0,"Parcial","Pendente"))))))</f>
        <v/>
      </c>
      <c r="M28" s="24" t="n"/>
      <c r="N28" s="17" t="n"/>
      <c r="O28" s="17" t="n"/>
    </row>
    <row r="29">
      <c r="A29" s="17" t="n">
        <v>24</v>
      </c>
      <c r="B29" s="24" t="n"/>
      <c r="C29" s="17" t="n"/>
      <c r="D29" s="17" t="n"/>
      <c r="E29" s="17" t="n"/>
      <c r="F29" s="17" t="n"/>
      <c r="G29" s="25">
        <f>IF(F29="","",IFERROR(INDEX('Configuração'!$B$11:$B$20,MATCH(F29,'Configuração'!$A$11:$A$20,0)),""))</f>
        <v/>
      </c>
      <c r="H29" s="18" t="n"/>
      <c r="I29" s="25">
        <f>IF(OR(C29="",G29=""),"",MAX(0,G29-IF(H29="",0,H29)))</f>
        <v/>
      </c>
      <c r="J29" s="25">
        <f>IF(C29="","",SUMIF(Pagamentos!$B:$B,A29,Pagamentos!$E:$E))</f>
        <v/>
      </c>
      <c r="K29" s="25">
        <f>IF(OR(C29="",I29=""),"",I29-J29)</f>
        <v/>
      </c>
      <c r="L29" s="26">
        <f>IF(C29="","",IF(N29="Sim","Cancelado",IF(I29="","Sem tipo",IF(I29=0,"Isento",IF(K29&lt;=0,"Quitado",IF(J29&gt;0,"Parcial","Pendente"))))))</f>
        <v/>
      </c>
      <c r="M29" s="24" t="n"/>
      <c r="N29" s="17" t="n"/>
      <c r="O29" s="17" t="n"/>
    </row>
    <row r="30">
      <c r="A30" s="17" t="n">
        <v>25</v>
      </c>
      <c r="B30" s="24" t="n"/>
      <c r="C30" s="17" t="n"/>
      <c r="D30" s="17" t="n"/>
      <c r="E30" s="17" t="n"/>
      <c r="F30" s="17" t="n"/>
      <c r="G30" s="25">
        <f>IF(F30="","",IFERROR(INDEX('Configuração'!$B$11:$B$20,MATCH(F30,'Configuração'!$A$11:$A$20,0)),""))</f>
        <v/>
      </c>
      <c r="H30" s="18" t="n"/>
      <c r="I30" s="25">
        <f>IF(OR(C30="",G30=""),"",MAX(0,G30-IF(H30="",0,H30)))</f>
        <v/>
      </c>
      <c r="J30" s="25">
        <f>IF(C30="","",SUMIF(Pagamentos!$B:$B,A30,Pagamentos!$E:$E))</f>
        <v/>
      </c>
      <c r="K30" s="25">
        <f>IF(OR(C30="",I30=""),"",I30-J30)</f>
        <v/>
      </c>
      <c r="L30" s="26">
        <f>IF(C30="","",IF(N30="Sim","Cancelado",IF(I30="","Sem tipo",IF(I30=0,"Isento",IF(K30&lt;=0,"Quitado",IF(J30&gt;0,"Parcial","Pendente"))))))</f>
        <v/>
      </c>
      <c r="M30" s="24" t="n"/>
      <c r="N30" s="17" t="n"/>
      <c r="O30" s="17" t="n"/>
    </row>
    <row r="31">
      <c r="A31" s="17" t="n">
        <v>26</v>
      </c>
      <c r="B31" s="24" t="n"/>
      <c r="C31" s="17" t="n"/>
      <c r="D31" s="17" t="n"/>
      <c r="E31" s="17" t="n"/>
      <c r="F31" s="17" t="n"/>
      <c r="G31" s="25">
        <f>IF(F31="","",IFERROR(INDEX('Configuração'!$B$11:$B$20,MATCH(F31,'Configuração'!$A$11:$A$20,0)),""))</f>
        <v/>
      </c>
      <c r="H31" s="18" t="n"/>
      <c r="I31" s="25">
        <f>IF(OR(C31="",G31=""),"",MAX(0,G31-IF(H31="",0,H31)))</f>
        <v/>
      </c>
      <c r="J31" s="25">
        <f>IF(C31="","",SUMIF(Pagamentos!$B:$B,A31,Pagamentos!$E:$E))</f>
        <v/>
      </c>
      <c r="K31" s="25">
        <f>IF(OR(C31="",I31=""),"",I31-J31)</f>
        <v/>
      </c>
      <c r="L31" s="26">
        <f>IF(C31="","",IF(N31="Sim","Cancelado",IF(I31="","Sem tipo",IF(I31=0,"Isento",IF(K31&lt;=0,"Quitado",IF(J31&gt;0,"Parcial","Pendente"))))))</f>
        <v/>
      </c>
      <c r="M31" s="24" t="n"/>
      <c r="N31" s="17" t="n"/>
      <c r="O31" s="17" t="n"/>
    </row>
    <row r="32">
      <c r="A32" s="17" t="n">
        <v>27</v>
      </c>
      <c r="B32" s="24" t="n"/>
      <c r="C32" s="17" t="n"/>
      <c r="D32" s="17" t="n"/>
      <c r="E32" s="17" t="n"/>
      <c r="F32" s="17" t="n"/>
      <c r="G32" s="25">
        <f>IF(F32="","",IFERROR(INDEX('Configuração'!$B$11:$B$20,MATCH(F32,'Configuração'!$A$11:$A$20,0)),""))</f>
        <v/>
      </c>
      <c r="H32" s="18" t="n"/>
      <c r="I32" s="25">
        <f>IF(OR(C32="",G32=""),"",MAX(0,G32-IF(H32="",0,H32)))</f>
        <v/>
      </c>
      <c r="J32" s="25">
        <f>IF(C32="","",SUMIF(Pagamentos!$B:$B,A32,Pagamentos!$E:$E))</f>
        <v/>
      </c>
      <c r="K32" s="25">
        <f>IF(OR(C32="",I32=""),"",I32-J32)</f>
        <v/>
      </c>
      <c r="L32" s="26">
        <f>IF(C32="","",IF(N32="Sim","Cancelado",IF(I32="","Sem tipo",IF(I32=0,"Isento",IF(K32&lt;=0,"Quitado",IF(J32&gt;0,"Parcial","Pendente"))))))</f>
        <v/>
      </c>
      <c r="M32" s="24" t="n"/>
      <c r="N32" s="17" t="n"/>
      <c r="O32" s="17" t="n"/>
    </row>
    <row r="33">
      <c r="A33" s="17" t="n">
        <v>28</v>
      </c>
      <c r="B33" s="24" t="n"/>
      <c r="C33" s="17" t="n"/>
      <c r="D33" s="17" t="n"/>
      <c r="E33" s="17" t="n"/>
      <c r="F33" s="17" t="n"/>
      <c r="G33" s="25">
        <f>IF(F33="","",IFERROR(INDEX('Configuração'!$B$11:$B$20,MATCH(F33,'Configuração'!$A$11:$A$20,0)),""))</f>
        <v/>
      </c>
      <c r="H33" s="18" t="n"/>
      <c r="I33" s="25">
        <f>IF(OR(C33="",G33=""),"",MAX(0,G33-IF(H33="",0,H33)))</f>
        <v/>
      </c>
      <c r="J33" s="25">
        <f>IF(C33="","",SUMIF(Pagamentos!$B:$B,A33,Pagamentos!$E:$E))</f>
        <v/>
      </c>
      <c r="K33" s="25">
        <f>IF(OR(C33="",I33=""),"",I33-J33)</f>
        <v/>
      </c>
      <c r="L33" s="26">
        <f>IF(C33="","",IF(N33="Sim","Cancelado",IF(I33="","Sem tipo",IF(I33=0,"Isento",IF(K33&lt;=0,"Quitado",IF(J33&gt;0,"Parcial","Pendente"))))))</f>
        <v/>
      </c>
      <c r="M33" s="24" t="n"/>
      <c r="N33" s="17" t="n"/>
      <c r="O33" s="17" t="n"/>
    </row>
    <row r="34">
      <c r="A34" s="17" t="n">
        <v>29</v>
      </c>
      <c r="B34" s="24" t="n"/>
      <c r="C34" s="17" t="n"/>
      <c r="D34" s="17" t="n"/>
      <c r="E34" s="17" t="n"/>
      <c r="F34" s="17" t="n"/>
      <c r="G34" s="25">
        <f>IF(F34="","",IFERROR(INDEX('Configuração'!$B$11:$B$20,MATCH(F34,'Configuração'!$A$11:$A$20,0)),""))</f>
        <v/>
      </c>
      <c r="H34" s="18" t="n"/>
      <c r="I34" s="25">
        <f>IF(OR(C34="",G34=""),"",MAX(0,G34-IF(H34="",0,H34)))</f>
        <v/>
      </c>
      <c r="J34" s="25">
        <f>IF(C34="","",SUMIF(Pagamentos!$B:$B,A34,Pagamentos!$E:$E))</f>
        <v/>
      </c>
      <c r="K34" s="25">
        <f>IF(OR(C34="",I34=""),"",I34-J34)</f>
        <v/>
      </c>
      <c r="L34" s="26">
        <f>IF(C34="","",IF(N34="Sim","Cancelado",IF(I34="","Sem tipo",IF(I34=0,"Isento",IF(K34&lt;=0,"Quitado",IF(J34&gt;0,"Parcial","Pendente"))))))</f>
        <v/>
      </c>
      <c r="M34" s="24" t="n"/>
      <c r="N34" s="17" t="n"/>
      <c r="O34" s="17" t="n"/>
    </row>
    <row r="35">
      <c r="A35" s="17" t="n">
        <v>30</v>
      </c>
      <c r="B35" s="24" t="n"/>
      <c r="C35" s="17" t="n"/>
      <c r="D35" s="17" t="n"/>
      <c r="E35" s="17" t="n"/>
      <c r="F35" s="17" t="n"/>
      <c r="G35" s="25">
        <f>IF(F35="","",IFERROR(INDEX('Configuração'!$B$11:$B$20,MATCH(F35,'Configuração'!$A$11:$A$20,0)),""))</f>
        <v/>
      </c>
      <c r="H35" s="18" t="n"/>
      <c r="I35" s="25">
        <f>IF(OR(C35="",G35=""),"",MAX(0,G35-IF(H35="",0,H35)))</f>
        <v/>
      </c>
      <c r="J35" s="25">
        <f>IF(C35="","",SUMIF(Pagamentos!$B:$B,A35,Pagamentos!$E:$E))</f>
        <v/>
      </c>
      <c r="K35" s="25">
        <f>IF(OR(C35="",I35=""),"",I35-J35)</f>
        <v/>
      </c>
      <c r="L35" s="26">
        <f>IF(C35="","",IF(N35="Sim","Cancelado",IF(I35="","Sem tipo",IF(I35=0,"Isento",IF(K35&lt;=0,"Quitado",IF(J35&gt;0,"Parcial","Pendente"))))))</f>
        <v/>
      </c>
      <c r="M35" s="24" t="n"/>
      <c r="N35" s="17" t="n"/>
      <c r="O35" s="17" t="n"/>
    </row>
    <row r="36">
      <c r="A36" s="17" t="n">
        <v>31</v>
      </c>
      <c r="B36" s="24" t="n"/>
      <c r="C36" s="17" t="n"/>
      <c r="D36" s="17" t="n"/>
      <c r="E36" s="17" t="n"/>
      <c r="F36" s="17" t="n"/>
      <c r="G36" s="25">
        <f>IF(F36="","",IFERROR(INDEX('Configuração'!$B$11:$B$20,MATCH(F36,'Configuração'!$A$11:$A$20,0)),""))</f>
        <v/>
      </c>
      <c r="H36" s="18" t="n"/>
      <c r="I36" s="25">
        <f>IF(OR(C36="",G36=""),"",MAX(0,G36-IF(H36="",0,H36)))</f>
        <v/>
      </c>
      <c r="J36" s="25">
        <f>IF(C36="","",SUMIF(Pagamentos!$B:$B,A36,Pagamentos!$E:$E))</f>
        <v/>
      </c>
      <c r="K36" s="25">
        <f>IF(OR(C36="",I36=""),"",I36-J36)</f>
        <v/>
      </c>
      <c r="L36" s="26">
        <f>IF(C36="","",IF(N36="Sim","Cancelado",IF(I36="","Sem tipo",IF(I36=0,"Isento",IF(K36&lt;=0,"Quitado",IF(J36&gt;0,"Parcial","Pendente"))))))</f>
        <v/>
      </c>
      <c r="M36" s="24" t="n"/>
      <c r="N36" s="17" t="n"/>
      <c r="O36" s="17" t="n"/>
    </row>
    <row r="37">
      <c r="A37" s="17" t="n">
        <v>32</v>
      </c>
      <c r="B37" s="24" t="n"/>
      <c r="C37" s="17" t="n"/>
      <c r="D37" s="17" t="n"/>
      <c r="E37" s="17" t="n"/>
      <c r="F37" s="17" t="n"/>
      <c r="G37" s="25">
        <f>IF(F37="","",IFERROR(INDEX('Configuração'!$B$11:$B$20,MATCH(F37,'Configuração'!$A$11:$A$20,0)),""))</f>
        <v/>
      </c>
      <c r="H37" s="18" t="n"/>
      <c r="I37" s="25">
        <f>IF(OR(C37="",G37=""),"",MAX(0,G37-IF(H37="",0,H37)))</f>
        <v/>
      </c>
      <c r="J37" s="25">
        <f>IF(C37="","",SUMIF(Pagamentos!$B:$B,A37,Pagamentos!$E:$E))</f>
        <v/>
      </c>
      <c r="K37" s="25">
        <f>IF(OR(C37="",I37=""),"",I37-J37)</f>
        <v/>
      </c>
      <c r="L37" s="26">
        <f>IF(C37="","",IF(N37="Sim","Cancelado",IF(I37="","Sem tipo",IF(I37=0,"Isento",IF(K37&lt;=0,"Quitado",IF(J37&gt;0,"Parcial","Pendente"))))))</f>
        <v/>
      </c>
      <c r="M37" s="24" t="n"/>
      <c r="N37" s="17" t="n"/>
      <c r="O37" s="17" t="n"/>
    </row>
    <row r="38">
      <c r="A38" s="17" t="n">
        <v>33</v>
      </c>
      <c r="B38" s="24" t="n"/>
      <c r="C38" s="17" t="n"/>
      <c r="D38" s="17" t="n"/>
      <c r="E38" s="17" t="n"/>
      <c r="F38" s="17" t="n"/>
      <c r="G38" s="25">
        <f>IF(F38="","",IFERROR(INDEX('Configuração'!$B$11:$B$20,MATCH(F38,'Configuração'!$A$11:$A$20,0)),""))</f>
        <v/>
      </c>
      <c r="H38" s="18" t="n"/>
      <c r="I38" s="25">
        <f>IF(OR(C38="",G38=""),"",MAX(0,G38-IF(H38="",0,H38)))</f>
        <v/>
      </c>
      <c r="J38" s="25">
        <f>IF(C38="","",SUMIF(Pagamentos!$B:$B,A38,Pagamentos!$E:$E))</f>
        <v/>
      </c>
      <c r="K38" s="25">
        <f>IF(OR(C38="",I38=""),"",I38-J38)</f>
        <v/>
      </c>
      <c r="L38" s="26">
        <f>IF(C38="","",IF(N38="Sim","Cancelado",IF(I38="","Sem tipo",IF(I38=0,"Isento",IF(K38&lt;=0,"Quitado",IF(J38&gt;0,"Parcial","Pendente"))))))</f>
        <v/>
      </c>
      <c r="M38" s="24" t="n"/>
      <c r="N38" s="17" t="n"/>
      <c r="O38" s="17" t="n"/>
    </row>
    <row r="39">
      <c r="A39" s="17" t="n">
        <v>34</v>
      </c>
      <c r="B39" s="24" t="n"/>
      <c r="C39" s="17" t="n"/>
      <c r="D39" s="17" t="n"/>
      <c r="E39" s="17" t="n"/>
      <c r="F39" s="17" t="n"/>
      <c r="G39" s="25">
        <f>IF(F39="","",IFERROR(INDEX('Configuração'!$B$11:$B$20,MATCH(F39,'Configuração'!$A$11:$A$20,0)),""))</f>
        <v/>
      </c>
      <c r="H39" s="18" t="n"/>
      <c r="I39" s="25">
        <f>IF(OR(C39="",G39=""),"",MAX(0,G39-IF(H39="",0,H39)))</f>
        <v/>
      </c>
      <c r="J39" s="25">
        <f>IF(C39="","",SUMIF(Pagamentos!$B:$B,A39,Pagamentos!$E:$E))</f>
        <v/>
      </c>
      <c r="K39" s="25">
        <f>IF(OR(C39="",I39=""),"",I39-J39)</f>
        <v/>
      </c>
      <c r="L39" s="26">
        <f>IF(C39="","",IF(N39="Sim","Cancelado",IF(I39="","Sem tipo",IF(I39=0,"Isento",IF(K39&lt;=0,"Quitado",IF(J39&gt;0,"Parcial","Pendente"))))))</f>
        <v/>
      </c>
      <c r="M39" s="24" t="n"/>
      <c r="N39" s="17" t="n"/>
      <c r="O39" s="17" t="n"/>
    </row>
    <row r="40">
      <c r="A40" s="17" t="n">
        <v>35</v>
      </c>
      <c r="B40" s="24" t="n"/>
      <c r="C40" s="17" t="n"/>
      <c r="D40" s="17" t="n"/>
      <c r="E40" s="17" t="n"/>
      <c r="F40" s="17" t="n"/>
      <c r="G40" s="25">
        <f>IF(F40="","",IFERROR(INDEX('Configuração'!$B$11:$B$20,MATCH(F40,'Configuração'!$A$11:$A$20,0)),""))</f>
        <v/>
      </c>
      <c r="H40" s="18" t="n"/>
      <c r="I40" s="25">
        <f>IF(OR(C40="",G40=""),"",MAX(0,G40-IF(H40="",0,H40)))</f>
        <v/>
      </c>
      <c r="J40" s="25">
        <f>IF(C40="","",SUMIF(Pagamentos!$B:$B,A40,Pagamentos!$E:$E))</f>
        <v/>
      </c>
      <c r="K40" s="25">
        <f>IF(OR(C40="",I40=""),"",I40-J40)</f>
        <v/>
      </c>
      <c r="L40" s="26">
        <f>IF(C40="","",IF(N40="Sim","Cancelado",IF(I40="","Sem tipo",IF(I40=0,"Isento",IF(K40&lt;=0,"Quitado",IF(J40&gt;0,"Parcial","Pendente"))))))</f>
        <v/>
      </c>
      <c r="M40" s="24" t="n"/>
      <c r="N40" s="17" t="n"/>
      <c r="O40" s="17" t="n"/>
    </row>
    <row r="41">
      <c r="A41" s="17" t="n">
        <v>36</v>
      </c>
      <c r="B41" s="24" t="n"/>
      <c r="C41" s="17" t="n"/>
      <c r="D41" s="17" t="n"/>
      <c r="E41" s="17" t="n"/>
      <c r="F41" s="17" t="n"/>
      <c r="G41" s="25">
        <f>IF(F41="","",IFERROR(INDEX('Configuração'!$B$11:$B$20,MATCH(F41,'Configuração'!$A$11:$A$20,0)),""))</f>
        <v/>
      </c>
      <c r="H41" s="18" t="n"/>
      <c r="I41" s="25">
        <f>IF(OR(C41="",G41=""),"",MAX(0,G41-IF(H41="",0,H41)))</f>
        <v/>
      </c>
      <c r="J41" s="25">
        <f>IF(C41="","",SUMIF(Pagamentos!$B:$B,A41,Pagamentos!$E:$E))</f>
        <v/>
      </c>
      <c r="K41" s="25">
        <f>IF(OR(C41="",I41=""),"",I41-J41)</f>
        <v/>
      </c>
      <c r="L41" s="26">
        <f>IF(C41="","",IF(N41="Sim","Cancelado",IF(I41="","Sem tipo",IF(I41=0,"Isento",IF(K41&lt;=0,"Quitado",IF(J41&gt;0,"Parcial","Pendente"))))))</f>
        <v/>
      </c>
      <c r="M41" s="24" t="n"/>
      <c r="N41" s="17" t="n"/>
      <c r="O41" s="17" t="n"/>
    </row>
    <row r="42">
      <c r="A42" s="17" t="n">
        <v>37</v>
      </c>
      <c r="B42" s="24" t="n"/>
      <c r="C42" s="17" t="n"/>
      <c r="D42" s="17" t="n"/>
      <c r="E42" s="17" t="n"/>
      <c r="F42" s="17" t="n"/>
      <c r="G42" s="25">
        <f>IF(F42="","",IFERROR(INDEX('Configuração'!$B$11:$B$20,MATCH(F42,'Configuração'!$A$11:$A$20,0)),""))</f>
        <v/>
      </c>
      <c r="H42" s="18" t="n"/>
      <c r="I42" s="25">
        <f>IF(OR(C42="",G42=""),"",MAX(0,G42-IF(H42="",0,H42)))</f>
        <v/>
      </c>
      <c r="J42" s="25">
        <f>IF(C42="","",SUMIF(Pagamentos!$B:$B,A42,Pagamentos!$E:$E))</f>
        <v/>
      </c>
      <c r="K42" s="25">
        <f>IF(OR(C42="",I42=""),"",I42-J42)</f>
        <v/>
      </c>
      <c r="L42" s="26">
        <f>IF(C42="","",IF(N42="Sim","Cancelado",IF(I42="","Sem tipo",IF(I42=0,"Isento",IF(K42&lt;=0,"Quitado",IF(J42&gt;0,"Parcial","Pendente"))))))</f>
        <v/>
      </c>
      <c r="M42" s="24" t="n"/>
      <c r="N42" s="17" t="n"/>
      <c r="O42" s="17" t="n"/>
    </row>
    <row r="43">
      <c r="A43" s="17" t="n">
        <v>38</v>
      </c>
      <c r="B43" s="24" t="n"/>
      <c r="C43" s="17" t="n"/>
      <c r="D43" s="17" t="n"/>
      <c r="E43" s="17" t="n"/>
      <c r="F43" s="17" t="n"/>
      <c r="G43" s="25">
        <f>IF(F43="","",IFERROR(INDEX('Configuração'!$B$11:$B$20,MATCH(F43,'Configuração'!$A$11:$A$20,0)),""))</f>
        <v/>
      </c>
      <c r="H43" s="18" t="n"/>
      <c r="I43" s="25">
        <f>IF(OR(C43="",G43=""),"",MAX(0,G43-IF(H43="",0,H43)))</f>
        <v/>
      </c>
      <c r="J43" s="25">
        <f>IF(C43="","",SUMIF(Pagamentos!$B:$B,A43,Pagamentos!$E:$E))</f>
        <v/>
      </c>
      <c r="K43" s="25">
        <f>IF(OR(C43="",I43=""),"",I43-J43)</f>
        <v/>
      </c>
      <c r="L43" s="26">
        <f>IF(C43="","",IF(N43="Sim","Cancelado",IF(I43="","Sem tipo",IF(I43=0,"Isento",IF(K43&lt;=0,"Quitado",IF(J43&gt;0,"Parcial","Pendente"))))))</f>
        <v/>
      </c>
      <c r="M43" s="24" t="n"/>
      <c r="N43" s="17" t="n"/>
      <c r="O43" s="17" t="n"/>
    </row>
    <row r="44">
      <c r="A44" s="17" t="n">
        <v>39</v>
      </c>
      <c r="B44" s="24" t="n"/>
      <c r="C44" s="17" t="n"/>
      <c r="D44" s="17" t="n"/>
      <c r="E44" s="17" t="n"/>
      <c r="F44" s="17" t="n"/>
      <c r="G44" s="25">
        <f>IF(F44="","",IFERROR(INDEX('Configuração'!$B$11:$B$20,MATCH(F44,'Configuração'!$A$11:$A$20,0)),""))</f>
        <v/>
      </c>
      <c r="H44" s="18" t="n"/>
      <c r="I44" s="25">
        <f>IF(OR(C44="",G44=""),"",MAX(0,G44-IF(H44="",0,H44)))</f>
        <v/>
      </c>
      <c r="J44" s="25">
        <f>IF(C44="","",SUMIF(Pagamentos!$B:$B,A44,Pagamentos!$E:$E))</f>
        <v/>
      </c>
      <c r="K44" s="25">
        <f>IF(OR(C44="",I44=""),"",I44-J44)</f>
        <v/>
      </c>
      <c r="L44" s="26">
        <f>IF(C44="","",IF(N44="Sim","Cancelado",IF(I44="","Sem tipo",IF(I44=0,"Isento",IF(K44&lt;=0,"Quitado",IF(J44&gt;0,"Parcial","Pendente"))))))</f>
        <v/>
      </c>
      <c r="M44" s="24" t="n"/>
      <c r="N44" s="17" t="n"/>
      <c r="O44" s="17" t="n"/>
    </row>
    <row r="45">
      <c r="A45" s="17" t="n">
        <v>40</v>
      </c>
      <c r="B45" s="24" t="n"/>
      <c r="C45" s="17" t="n"/>
      <c r="D45" s="17" t="n"/>
      <c r="E45" s="17" t="n"/>
      <c r="F45" s="17" t="n"/>
      <c r="G45" s="25">
        <f>IF(F45="","",IFERROR(INDEX('Configuração'!$B$11:$B$20,MATCH(F45,'Configuração'!$A$11:$A$20,0)),""))</f>
        <v/>
      </c>
      <c r="H45" s="18" t="n"/>
      <c r="I45" s="25">
        <f>IF(OR(C45="",G45=""),"",MAX(0,G45-IF(H45="",0,H45)))</f>
        <v/>
      </c>
      <c r="J45" s="25">
        <f>IF(C45="","",SUMIF(Pagamentos!$B:$B,A45,Pagamentos!$E:$E))</f>
        <v/>
      </c>
      <c r="K45" s="25">
        <f>IF(OR(C45="",I45=""),"",I45-J45)</f>
        <v/>
      </c>
      <c r="L45" s="26">
        <f>IF(C45="","",IF(N45="Sim","Cancelado",IF(I45="","Sem tipo",IF(I45=0,"Isento",IF(K45&lt;=0,"Quitado",IF(J45&gt;0,"Parcial","Pendente"))))))</f>
        <v/>
      </c>
      <c r="M45" s="24" t="n"/>
      <c r="N45" s="17" t="n"/>
      <c r="O45" s="17" t="n"/>
    </row>
    <row r="46">
      <c r="A46" s="17" t="n">
        <v>41</v>
      </c>
      <c r="B46" s="24" t="n"/>
      <c r="C46" s="17" t="n"/>
      <c r="D46" s="17" t="n"/>
      <c r="E46" s="17" t="n"/>
      <c r="F46" s="17" t="n"/>
      <c r="G46" s="25">
        <f>IF(F46="","",IFERROR(INDEX('Configuração'!$B$11:$B$20,MATCH(F46,'Configuração'!$A$11:$A$20,0)),""))</f>
        <v/>
      </c>
      <c r="H46" s="18" t="n"/>
      <c r="I46" s="25">
        <f>IF(OR(C46="",G46=""),"",MAX(0,G46-IF(H46="",0,H46)))</f>
        <v/>
      </c>
      <c r="J46" s="25">
        <f>IF(C46="","",SUMIF(Pagamentos!$B:$B,A46,Pagamentos!$E:$E))</f>
        <v/>
      </c>
      <c r="K46" s="25">
        <f>IF(OR(C46="",I46=""),"",I46-J46)</f>
        <v/>
      </c>
      <c r="L46" s="26">
        <f>IF(C46="","",IF(N46="Sim","Cancelado",IF(I46="","Sem tipo",IF(I46=0,"Isento",IF(K46&lt;=0,"Quitado",IF(J46&gt;0,"Parcial","Pendente"))))))</f>
        <v/>
      </c>
      <c r="M46" s="24" t="n"/>
      <c r="N46" s="17" t="n"/>
      <c r="O46" s="17" t="n"/>
    </row>
    <row r="47">
      <c r="A47" s="17" t="n">
        <v>42</v>
      </c>
      <c r="B47" s="24" t="n"/>
      <c r="C47" s="17" t="n"/>
      <c r="D47" s="17" t="n"/>
      <c r="E47" s="17" t="n"/>
      <c r="F47" s="17" t="n"/>
      <c r="G47" s="25">
        <f>IF(F47="","",IFERROR(INDEX('Configuração'!$B$11:$B$20,MATCH(F47,'Configuração'!$A$11:$A$20,0)),""))</f>
        <v/>
      </c>
      <c r="H47" s="18" t="n"/>
      <c r="I47" s="25">
        <f>IF(OR(C47="",G47=""),"",MAX(0,G47-IF(H47="",0,H47)))</f>
        <v/>
      </c>
      <c r="J47" s="25">
        <f>IF(C47="","",SUMIF(Pagamentos!$B:$B,A47,Pagamentos!$E:$E))</f>
        <v/>
      </c>
      <c r="K47" s="25">
        <f>IF(OR(C47="",I47=""),"",I47-J47)</f>
        <v/>
      </c>
      <c r="L47" s="26">
        <f>IF(C47="","",IF(N47="Sim","Cancelado",IF(I47="","Sem tipo",IF(I47=0,"Isento",IF(K47&lt;=0,"Quitado",IF(J47&gt;0,"Parcial","Pendente"))))))</f>
        <v/>
      </c>
      <c r="M47" s="24" t="n"/>
      <c r="N47" s="17" t="n"/>
      <c r="O47" s="17" t="n"/>
    </row>
    <row r="48">
      <c r="A48" s="17" t="n">
        <v>43</v>
      </c>
      <c r="B48" s="24" t="n"/>
      <c r="C48" s="17" t="n"/>
      <c r="D48" s="17" t="n"/>
      <c r="E48" s="17" t="n"/>
      <c r="F48" s="17" t="n"/>
      <c r="G48" s="25">
        <f>IF(F48="","",IFERROR(INDEX('Configuração'!$B$11:$B$20,MATCH(F48,'Configuração'!$A$11:$A$20,0)),""))</f>
        <v/>
      </c>
      <c r="H48" s="18" t="n"/>
      <c r="I48" s="25">
        <f>IF(OR(C48="",G48=""),"",MAX(0,G48-IF(H48="",0,H48)))</f>
        <v/>
      </c>
      <c r="J48" s="25">
        <f>IF(C48="","",SUMIF(Pagamentos!$B:$B,A48,Pagamentos!$E:$E))</f>
        <v/>
      </c>
      <c r="K48" s="25">
        <f>IF(OR(C48="",I48=""),"",I48-J48)</f>
        <v/>
      </c>
      <c r="L48" s="26">
        <f>IF(C48="","",IF(N48="Sim","Cancelado",IF(I48="","Sem tipo",IF(I48=0,"Isento",IF(K48&lt;=0,"Quitado",IF(J48&gt;0,"Parcial","Pendente"))))))</f>
        <v/>
      </c>
      <c r="M48" s="24" t="n"/>
      <c r="N48" s="17" t="n"/>
      <c r="O48" s="17" t="n"/>
    </row>
    <row r="49">
      <c r="A49" s="17" t="n">
        <v>44</v>
      </c>
      <c r="B49" s="24" t="n"/>
      <c r="C49" s="17" t="n"/>
      <c r="D49" s="17" t="n"/>
      <c r="E49" s="17" t="n"/>
      <c r="F49" s="17" t="n"/>
      <c r="G49" s="25">
        <f>IF(F49="","",IFERROR(INDEX('Configuração'!$B$11:$B$20,MATCH(F49,'Configuração'!$A$11:$A$20,0)),""))</f>
        <v/>
      </c>
      <c r="H49" s="18" t="n"/>
      <c r="I49" s="25">
        <f>IF(OR(C49="",G49=""),"",MAX(0,G49-IF(H49="",0,H49)))</f>
        <v/>
      </c>
      <c r="J49" s="25">
        <f>IF(C49="","",SUMIF(Pagamentos!$B:$B,A49,Pagamentos!$E:$E))</f>
        <v/>
      </c>
      <c r="K49" s="25">
        <f>IF(OR(C49="",I49=""),"",I49-J49)</f>
        <v/>
      </c>
      <c r="L49" s="26">
        <f>IF(C49="","",IF(N49="Sim","Cancelado",IF(I49="","Sem tipo",IF(I49=0,"Isento",IF(K49&lt;=0,"Quitado",IF(J49&gt;0,"Parcial","Pendente"))))))</f>
        <v/>
      </c>
      <c r="M49" s="24" t="n"/>
      <c r="N49" s="17" t="n"/>
      <c r="O49" s="17" t="n"/>
    </row>
    <row r="50">
      <c r="A50" s="17" t="n">
        <v>45</v>
      </c>
      <c r="B50" s="24" t="n"/>
      <c r="C50" s="17" t="n"/>
      <c r="D50" s="17" t="n"/>
      <c r="E50" s="17" t="n"/>
      <c r="F50" s="17" t="n"/>
      <c r="G50" s="25">
        <f>IF(F50="","",IFERROR(INDEX('Configuração'!$B$11:$B$20,MATCH(F50,'Configuração'!$A$11:$A$20,0)),""))</f>
        <v/>
      </c>
      <c r="H50" s="18" t="n"/>
      <c r="I50" s="25">
        <f>IF(OR(C50="",G50=""),"",MAX(0,G50-IF(H50="",0,H50)))</f>
        <v/>
      </c>
      <c r="J50" s="25">
        <f>IF(C50="","",SUMIF(Pagamentos!$B:$B,A50,Pagamentos!$E:$E))</f>
        <v/>
      </c>
      <c r="K50" s="25">
        <f>IF(OR(C50="",I50=""),"",I50-J50)</f>
        <v/>
      </c>
      <c r="L50" s="26">
        <f>IF(C50="","",IF(N50="Sim","Cancelado",IF(I50="","Sem tipo",IF(I50=0,"Isento",IF(K50&lt;=0,"Quitado",IF(J50&gt;0,"Parcial","Pendente"))))))</f>
        <v/>
      </c>
      <c r="M50" s="24" t="n"/>
      <c r="N50" s="17" t="n"/>
      <c r="O50" s="17" t="n"/>
    </row>
    <row r="51">
      <c r="A51" s="17" t="n">
        <v>46</v>
      </c>
      <c r="B51" s="24" t="n"/>
      <c r="C51" s="17" t="n"/>
      <c r="D51" s="17" t="n"/>
      <c r="E51" s="17" t="n"/>
      <c r="F51" s="17" t="n"/>
      <c r="G51" s="25">
        <f>IF(F51="","",IFERROR(INDEX('Configuração'!$B$11:$B$20,MATCH(F51,'Configuração'!$A$11:$A$20,0)),""))</f>
        <v/>
      </c>
      <c r="H51" s="18" t="n"/>
      <c r="I51" s="25">
        <f>IF(OR(C51="",G51=""),"",MAX(0,G51-IF(H51="",0,H51)))</f>
        <v/>
      </c>
      <c r="J51" s="25">
        <f>IF(C51="","",SUMIF(Pagamentos!$B:$B,A51,Pagamentos!$E:$E))</f>
        <v/>
      </c>
      <c r="K51" s="25">
        <f>IF(OR(C51="",I51=""),"",I51-J51)</f>
        <v/>
      </c>
      <c r="L51" s="26">
        <f>IF(C51="","",IF(N51="Sim","Cancelado",IF(I51="","Sem tipo",IF(I51=0,"Isento",IF(K51&lt;=0,"Quitado",IF(J51&gt;0,"Parcial","Pendente"))))))</f>
        <v/>
      </c>
      <c r="M51" s="24" t="n"/>
      <c r="N51" s="17" t="n"/>
      <c r="O51" s="17" t="n"/>
    </row>
    <row r="52">
      <c r="A52" s="17" t="n">
        <v>47</v>
      </c>
      <c r="B52" s="24" t="n"/>
      <c r="C52" s="17" t="n"/>
      <c r="D52" s="17" t="n"/>
      <c r="E52" s="17" t="n"/>
      <c r="F52" s="17" t="n"/>
      <c r="G52" s="25">
        <f>IF(F52="","",IFERROR(INDEX('Configuração'!$B$11:$B$20,MATCH(F52,'Configuração'!$A$11:$A$20,0)),""))</f>
        <v/>
      </c>
      <c r="H52" s="18" t="n"/>
      <c r="I52" s="25">
        <f>IF(OR(C52="",G52=""),"",MAX(0,G52-IF(H52="",0,H52)))</f>
        <v/>
      </c>
      <c r="J52" s="25">
        <f>IF(C52="","",SUMIF(Pagamentos!$B:$B,A52,Pagamentos!$E:$E))</f>
        <v/>
      </c>
      <c r="K52" s="25">
        <f>IF(OR(C52="",I52=""),"",I52-J52)</f>
        <v/>
      </c>
      <c r="L52" s="26">
        <f>IF(C52="","",IF(N52="Sim","Cancelado",IF(I52="","Sem tipo",IF(I52=0,"Isento",IF(K52&lt;=0,"Quitado",IF(J52&gt;0,"Parcial","Pendente"))))))</f>
        <v/>
      </c>
      <c r="M52" s="24" t="n"/>
      <c r="N52" s="17" t="n"/>
      <c r="O52" s="17" t="n"/>
    </row>
    <row r="53">
      <c r="A53" s="17" t="n">
        <v>48</v>
      </c>
      <c r="B53" s="24" t="n"/>
      <c r="C53" s="17" t="n"/>
      <c r="D53" s="17" t="n"/>
      <c r="E53" s="17" t="n"/>
      <c r="F53" s="17" t="n"/>
      <c r="G53" s="25">
        <f>IF(F53="","",IFERROR(INDEX('Configuração'!$B$11:$B$20,MATCH(F53,'Configuração'!$A$11:$A$20,0)),""))</f>
        <v/>
      </c>
      <c r="H53" s="18" t="n"/>
      <c r="I53" s="25">
        <f>IF(OR(C53="",G53=""),"",MAX(0,G53-IF(H53="",0,H53)))</f>
        <v/>
      </c>
      <c r="J53" s="25">
        <f>IF(C53="","",SUMIF(Pagamentos!$B:$B,A53,Pagamentos!$E:$E))</f>
        <v/>
      </c>
      <c r="K53" s="25">
        <f>IF(OR(C53="",I53=""),"",I53-J53)</f>
        <v/>
      </c>
      <c r="L53" s="26">
        <f>IF(C53="","",IF(N53="Sim","Cancelado",IF(I53="","Sem tipo",IF(I53=0,"Isento",IF(K53&lt;=0,"Quitado",IF(J53&gt;0,"Parcial","Pendente"))))))</f>
        <v/>
      </c>
      <c r="M53" s="24" t="n"/>
      <c r="N53" s="17" t="n"/>
      <c r="O53" s="17" t="n"/>
    </row>
    <row r="54">
      <c r="A54" s="17" t="n">
        <v>49</v>
      </c>
      <c r="B54" s="24" t="n"/>
      <c r="C54" s="17" t="n"/>
      <c r="D54" s="17" t="n"/>
      <c r="E54" s="17" t="n"/>
      <c r="F54" s="17" t="n"/>
      <c r="G54" s="25">
        <f>IF(F54="","",IFERROR(INDEX('Configuração'!$B$11:$B$20,MATCH(F54,'Configuração'!$A$11:$A$20,0)),""))</f>
        <v/>
      </c>
      <c r="H54" s="18" t="n"/>
      <c r="I54" s="25">
        <f>IF(OR(C54="",G54=""),"",MAX(0,G54-IF(H54="",0,H54)))</f>
        <v/>
      </c>
      <c r="J54" s="25">
        <f>IF(C54="","",SUMIF(Pagamentos!$B:$B,A54,Pagamentos!$E:$E))</f>
        <v/>
      </c>
      <c r="K54" s="25">
        <f>IF(OR(C54="",I54=""),"",I54-J54)</f>
        <v/>
      </c>
      <c r="L54" s="26">
        <f>IF(C54="","",IF(N54="Sim","Cancelado",IF(I54="","Sem tipo",IF(I54=0,"Isento",IF(K54&lt;=0,"Quitado",IF(J54&gt;0,"Parcial","Pendente"))))))</f>
        <v/>
      </c>
      <c r="M54" s="24" t="n"/>
      <c r="N54" s="17" t="n"/>
      <c r="O54" s="17" t="n"/>
    </row>
    <row r="55">
      <c r="A55" s="17" t="n">
        <v>50</v>
      </c>
      <c r="B55" s="24" t="n"/>
      <c r="C55" s="17" t="n"/>
      <c r="D55" s="17" t="n"/>
      <c r="E55" s="17" t="n"/>
      <c r="F55" s="17" t="n"/>
      <c r="G55" s="25">
        <f>IF(F55="","",IFERROR(INDEX('Configuração'!$B$11:$B$20,MATCH(F55,'Configuração'!$A$11:$A$20,0)),""))</f>
        <v/>
      </c>
      <c r="H55" s="18" t="n"/>
      <c r="I55" s="25">
        <f>IF(OR(C55="",G55=""),"",MAX(0,G55-IF(H55="",0,H55)))</f>
        <v/>
      </c>
      <c r="J55" s="25">
        <f>IF(C55="","",SUMIF(Pagamentos!$B:$B,A55,Pagamentos!$E:$E))</f>
        <v/>
      </c>
      <c r="K55" s="25">
        <f>IF(OR(C55="",I55=""),"",I55-J55)</f>
        <v/>
      </c>
      <c r="L55" s="26">
        <f>IF(C55="","",IF(N55="Sim","Cancelado",IF(I55="","Sem tipo",IF(I55=0,"Isento",IF(K55&lt;=0,"Quitado",IF(J55&gt;0,"Parcial","Pendente"))))))</f>
        <v/>
      </c>
      <c r="M55" s="24" t="n"/>
      <c r="N55" s="17" t="n"/>
      <c r="O55" s="17" t="n"/>
    </row>
    <row r="56">
      <c r="A56" s="17" t="n">
        <v>51</v>
      </c>
      <c r="B56" s="24" t="n"/>
      <c r="C56" s="17" t="n"/>
      <c r="D56" s="17" t="n"/>
      <c r="E56" s="17" t="n"/>
      <c r="F56" s="17" t="n"/>
      <c r="G56" s="25">
        <f>IF(F56="","",IFERROR(INDEX('Configuração'!$B$11:$B$20,MATCH(F56,'Configuração'!$A$11:$A$20,0)),""))</f>
        <v/>
      </c>
      <c r="H56" s="18" t="n"/>
      <c r="I56" s="25">
        <f>IF(OR(C56="",G56=""),"",MAX(0,G56-IF(H56="",0,H56)))</f>
        <v/>
      </c>
      <c r="J56" s="25">
        <f>IF(C56="","",SUMIF(Pagamentos!$B:$B,A56,Pagamentos!$E:$E))</f>
        <v/>
      </c>
      <c r="K56" s="25">
        <f>IF(OR(C56="",I56=""),"",I56-J56)</f>
        <v/>
      </c>
      <c r="L56" s="26">
        <f>IF(C56="","",IF(N56="Sim","Cancelado",IF(I56="","Sem tipo",IF(I56=0,"Isento",IF(K56&lt;=0,"Quitado",IF(J56&gt;0,"Parcial","Pendente"))))))</f>
        <v/>
      </c>
      <c r="M56" s="24" t="n"/>
      <c r="N56" s="17" t="n"/>
      <c r="O56" s="17" t="n"/>
    </row>
    <row r="57">
      <c r="A57" s="17" t="n">
        <v>52</v>
      </c>
      <c r="B57" s="24" t="n"/>
      <c r="C57" s="17" t="n"/>
      <c r="D57" s="17" t="n"/>
      <c r="E57" s="17" t="n"/>
      <c r="F57" s="17" t="n"/>
      <c r="G57" s="25">
        <f>IF(F57="","",IFERROR(INDEX('Configuração'!$B$11:$B$20,MATCH(F57,'Configuração'!$A$11:$A$20,0)),""))</f>
        <v/>
      </c>
      <c r="H57" s="18" t="n"/>
      <c r="I57" s="25">
        <f>IF(OR(C57="",G57=""),"",MAX(0,G57-IF(H57="",0,H57)))</f>
        <v/>
      </c>
      <c r="J57" s="25">
        <f>IF(C57="","",SUMIF(Pagamentos!$B:$B,A57,Pagamentos!$E:$E))</f>
        <v/>
      </c>
      <c r="K57" s="25">
        <f>IF(OR(C57="",I57=""),"",I57-J57)</f>
        <v/>
      </c>
      <c r="L57" s="26">
        <f>IF(C57="","",IF(N57="Sim","Cancelado",IF(I57="","Sem tipo",IF(I57=0,"Isento",IF(K57&lt;=0,"Quitado",IF(J57&gt;0,"Parcial","Pendente"))))))</f>
        <v/>
      </c>
      <c r="M57" s="24" t="n"/>
      <c r="N57" s="17" t="n"/>
      <c r="O57" s="17" t="n"/>
    </row>
    <row r="58">
      <c r="A58" s="17" t="n">
        <v>53</v>
      </c>
      <c r="B58" s="24" t="n"/>
      <c r="C58" s="17" t="n"/>
      <c r="D58" s="17" t="n"/>
      <c r="E58" s="17" t="n"/>
      <c r="F58" s="17" t="n"/>
      <c r="G58" s="25">
        <f>IF(F58="","",IFERROR(INDEX('Configuração'!$B$11:$B$20,MATCH(F58,'Configuração'!$A$11:$A$20,0)),""))</f>
        <v/>
      </c>
      <c r="H58" s="18" t="n"/>
      <c r="I58" s="25">
        <f>IF(OR(C58="",G58=""),"",MAX(0,G58-IF(H58="",0,H58)))</f>
        <v/>
      </c>
      <c r="J58" s="25">
        <f>IF(C58="","",SUMIF(Pagamentos!$B:$B,A58,Pagamentos!$E:$E))</f>
        <v/>
      </c>
      <c r="K58" s="25">
        <f>IF(OR(C58="",I58=""),"",I58-J58)</f>
        <v/>
      </c>
      <c r="L58" s="26">
        <f>IF(C58="","",IF(N58="Sim","Cancelado",IF(I58="","Sem tipo",IF(I58=0,"Isento",IF(K58&lt;=0,"Quitado",IF(J58&gt;0,"Parcial","Pendente"))))))</f>
        <v/>
      </c>
      <c r="M58" s="24" t="n"/>
      <c r="N58" s="17" t="n"/>
      <c r="O58" s="17" t="n"/>
    </row>
    <row r="59">
      <c r="A59" s="17" t="n">
        <v>54</v>
      </c>
      <c r="B59" s="24" t="n"/>
      <c r="C59" s="17" t="n"/>
      <c r="D59" s="17" t="n"/>
      <c r="E59" s="17" t="n"/>
      <c r="F59" s="17" t="n"/>
      <c r="G59" s="25">
        <f>IF(F59="","",IFERROR(INDEX('Configuração'!$B$11:$B$20,MATCH(F59,'Configuração'!$A$11:$A$20,0)),""))</f>
        <v/>
      </c>
      <c r="H59" s="18" t="n"/>
      <c r="I59" s="25">
        <f>IF(OR(C59="",G59=""),"",MAX(0,G59-IF(H59="",0,H59)))</f>
        <v/>
      </c>
      <c r="J59" s="25">
        <f>IF(C59="","",SUMIF(Pagamentos!$B:$B,A59,Pagamentos!$E:$E))</f>
        <v/>
      </c>
      <c r="K59" s="25">
        <f>IF(OR(C59="",I59=""),"",I59-J59)</f>
        <v/>
      </c>
      <c r="L59" s="26">
        <f>IF(C59="","",IF(N59="Sim","Cancelado",IF(I59="","Sem tipo",IF(I59=0,"Isento",IF(K59&lt;=0,"Quitado",IF(J59&gt;0,"Parcial","Pendente"))))))</f>
        <v/>
      </c>
      <c r="M59" s="24" t="n"/>
      <c r="N59" s="17" t="n"/>
      <c r="O59" s="17" t="n"/>
    </row>
    <row r="60">
      <c r="A60" s="17" t="n">
        <v>55</v>
      </c>
      <c r="B60" s="24" t="n"/>
      <c r="C60" s="17" t="n"/>
      <c r="D60" s="17" t="n"/>
      <c r="E60" s="17" t="n"/>
      <c r="F60" s="17" t="n"/>
      <c r="G60" s="25">
        <f>IF(F60="","",IFERROR(INDEX('Configuração'!$B$11:$B$20,MATCH(F60,'Configuração'!$A$11:$A$20,0)),""))</f>
        <v/>
      </c>
      <c r="H60" s="18" t="n"/>
      <c r="I60" s="25">
        <f>IF(OR(C60="",G60=""),"",MAX(0,G60-IF(H60="",0,H60)))</f>
        <v/>
      </c>
      <c r="J60" s="25">
        <f>IF(C60="","",SUMIF(Pagamentos!$B:$B,A60,Pagamentos!$E:$E))</f>
        <v/>
      </c>
      <c r="K60" s="25">
        <f>IF(OR(C60="",I60=""),"",I60-J60)</f>
        <v/>
      </c>
      <c r="L60" s="26">
        <f>IF(C60="","",IF(N60="Sim","Cancelado",IF(I60="","Sem tipo",IF(I60=0,"Isento",IF(K60&lt;=0,"Quitado",IF(J60&gt;0,"Parcial","Pendente"))))))</f>
        <v/>
      </c>
      <c r="M60" s="24" t="n"/>
      <c r="N60" s="17" t="n"/>
      <c r="O60" s="17" t="n"/>
    </row>
    <row r="61">
      <c r="A61" s="17" t="n">
        <v>56</v>
      </c>
      <c r="B61" s="24" t="n"/>
      <c r="C61" s="17" t="n"/>
      <c r="D61" s="17" t="n"/>
      <c r="E61" s="17" t="n"/>
      <c r="F61" s="17" t="n"/>
      <c r="G61" s="25">
        <f>IF(F61="","",IFERROR(INDEX('Configuração'!$B$11:$B$20,MATCH(F61,'Configuração'!$A$11:$A$20,0)),""))</f>
        <v/>
      </c>
      <c r="H61" s="18" t="n"/>
      <c r="I61" s="25">
        <f>IF(OR(C61="",G61=""),"",MAX(0,G61-IF(H61="",0,H61)))</f>
        <v/>
      </c>
      <c r="J61" s="25">
        <f>IF(C61="","",SUMIF(Pagamentos!$B:$B,A61,Pagamentos!$E:$E))</f>
        <v/>
      </c>
      <c r="K61" s="25">
        <f>IF(OR(C61="",I61=""),"",I61-J61)</f>
        <v/>
      </c>
      <c r="L61" s="26">
        <f>IF(C61="","",IF(N61="Sim","Cancelado",IF(I61="","Sem tipo",IF(I61=0,"Isento",IF(K61&lt;=0,"Quitado",IF(J61&gt;0,"Parcial","Pendente"))))))</f>
        <v/>
      </c>
      <c r="M61" s="24" t="n"/>
      <c r="N61" s="17" t="n"/>
      <c r="O61" s="17" t="n"/>
    </row>
    <row r="62">
      <c r="A62" s="17" t="n">
        <v>57</v>
      </c>
      <c r="B62" s="24" t="n"/>
      <c r="C62" s="17" t="n"/>
      <c r="D62" s="17" t="n"/>
      <c r="E62" s="17" t="n"/>
      <c r="F62" s="17" t="n"/>
      <c r="G62" s="25">
        <f>IF(F62="","",IFERROR(INDEX('Configuração'!$B$11:$B$20,MATCH(F62,'Configuração'!$A$11:$A$20,0)),""))</f>
        <v/>
      </c>
      <c r="H62" s="18" t="n"/>
      <c r="I62" s="25">
        <f>IF(OR(C62="",G62=""),"",MAX(0,G62-IF(H62="",0,H62)))</f>
        <v/>
      </c>
      <c r="J62" s="25">
        <f>IF(C62="","",SUMIF(Pagamentos!$B:$B,A62,Pagamentos!$E:$E))</f>
        <v/>
      </c>
      <c r="K62" s="25">
        <f>IF(OR(C62="",I62=""),"",I62-J62)</f>
        <v/>
      </c>
      <c r="L62" s="26">
        <f>IF(C62="","",IF(N62="Sim","Cancelado",IF(I62="","Sem tipo",IF(I62=0,"Isento",IF(K62&lt;=0,"Quitado",IF(J62&gt;0,"Parcial","Pendente"))))))</f>
        <v/>
      </c>
      <c r="M62" s="24" t="n"/>
      <c r="N62" s="17" t="n"/>
      <c r="O62" s="17" t="n"/>
    </row>
    <row r="63">
      <c r="A63" s="17" t="n">
        <v>58</v>
      </c>
      <c r="B63" s="24" t="n"/>
      <c r="C63" s="17" t="n"/>
      <c r="D63" s="17" t="n"/>
      <c r="E63" s="17" t="n"/>
      <c r="F63" s="17" t="n"/>
      <c r="G63" s="25">
        <f>IF(F63="","",IFERROR(INDEX('Configuração'!$B$11:$B$20,MATCH(F63,'Configuração'!$A$11:$A$20,0)),""))</f>
        <v/>
      </c>
      <c r="H63" s="18" t="n"/>
      <c r="I63" s="25">
        <f>IF(OR(C63="",G63=""),"",MAX(0,G63-IF(H63="",0,H63)))</f>
        <v/>
      </c>
      <c r="J63" s="25">
        <f>IF(C63="","",SUMIF(Pagamentos!$B:$B,A63,Pagamentos!$E:$E))</f>
        <v/>
      </c>
      <c r="K63" s="25">
        <f>IF(OR(C63="",I63=""),"",I63-J63)</f>
        <v/>
      </c>
      <c r="L63" s="26">
        <f>IF(C63="","",IF(N63="Sim","Cancelado",IF(I63="","Sem tipo",IF(I63=0,"Isento",IF(K63&lt;=0,"Quitado",IF(J63&gt;0,"Parcial","Pendente"))))))</f>
        <v/>
      </c>
      <c r="M63" s="24" t="n"/>
      <c r="N63" s="17" t="n"/>
      <c r="O63" s="17" t="n"/>
    </row>
    <row r="64">
      <c r="A64" s="17" t="n">
        <v>59</v>
      </c>
      <c r="B64" s="24" t="n"/>
      <c r="C64" s="17" t="n"/>
      <c r="D64" s="17" t="n"/>
      <c r="E64" s="17" t="n"/>
      <c r="F64" s="17" t="n"/>
      <c r="G64" s="25">
        <f>IF(F64="","",IFERROR(INDEX('Configuração'!$B$11:$B$20,MATCH(F64,'Configuração'!$A$11:$A$20,0)),""))</f>
        <v/>
      </c>
      <c r="H64" s="18" t="n"/>
      <c r="I64" s="25">
        <f>IF(OR(C64="",G64=""),"",MAX(0,G64-IF(H64="",0,H64)))</f>
        <v/>
      </c>
      <c r="J64" s="25">
        <f>IF(C64="","",SUMIF(Pagamentos!$B:$B,A64,Pagamentos!$E:$E))</f>
        <v/>
      </c>
      <c r="K64" s="25">
        <f>IF(OR(C64="",I64=""),"",I64-J64)</f>
        <v/>
      </c>
      <c r="L64" s="26">
        <f>IF(C64="","",IF(N64="Sim","Cancelado",IF(I64="","Sem tipo",IF(I64=0,"Isento",IF(K64&lt;=0,"Quitado",IF(J64&gt;0,"Parcial","Pendente"))))))</f>
        <v/>
      </c>
      <c r="M64" s="24" t="n"/>
      <c r="N64" s="17" t="n"/>
      <c r="O64" s="17" t="n"/>
    </row>
    <row r="65">
      <c r="A65" s="17" t="n">
        <v>60</v>
      </c>
      <c r="B65" s="24" t="n"/>
      <c r="C65" s="17" t="n"/>
      <c r="D65" s="17" t="n"/>
      <c r="E65" s="17" t="n"/>
      <c r="F65" s="17" t="n"/>
      <c r="G65" s="25">
        <f>IF(F65="","",IFERROR(INDEX('Configuração'!$B$11:$B$20,MATCH(F65,'Configuração'!$A$11:$A$20,0)),""))</f>
        <v/>
      </c>
      <c r="H65" s="18" t="n"/>
      <c r="I65" s="25">
        <f>IF(OR(C65="",G65=""),"",MAX(0,G65-IF(H65="",0,H65)))</f>
        <v/>
      </c>
      <c r="J65" s="25">
        <f>IF(C65="","",SUMIF(Pagamentos!$B:$B,A65,Pagamentos!$E:$E))</f>
        <v/>
      </c>
      <c r="K65" s="25">
        <f>IF(OR(C65="",I65=""),"",I65-J65)</f>
        <v/>
      </c>
      <c r="L65" s="26">
        <f>IF(C65="","",IF(N65="Sim","Cancelado",IF(I65="","Sem tipo",IF(I65=0,"Isento",IF(K65&lt;=0,"Quitado",IF(J65&gt;0,"Parcial","Pendente"))))))</f>
        <v/>
      </c>
      <c r="M65" s="24" t="n"/>
      <c r="N65" s="17" t="n"/>
      <c r="O65" s="17" t="n"/>
    </row>
    <row r="66">
      <c r="A66" s="17" t="n">
        <v>61</v>
      </c>
      <c r="B66" s="24" t="n"/>
      <c r="C66" s="17" t="n"/>
      <c r="D66" s="17" t="n"/>
      <c r="E66" s="17" t="n"/>
      <c r="F66" s="17" t="n"/>
      <c r="G66" s="25">
        <f>IF(F66="","",IFERROR(INDEX('Configuração'!$B$11:$B$20,MATCH(F66,'Configuração'!$A$11:$A$20,0)),""))</f>
        <v/>
      </c>
      <c r="H66" s="18" t="n"/>
      <c r="I66" s="25">
        <f>IF(OR(C66="",G66=""),"",MAX(0,G66-IF(H66="",0,H66)))</f>
        <v/>
      </c>
      <c r="J66" s="25">
        <f>IF(C66="","",SUMIF(Pagamentos!$B:$B,A66,Pagamentos!$E:$E))</f>
        <v/>
      </c>
      <c r="K66" s="25">
        <f>IF(OR(C66="",I66=""),"",I66-J66)</f>
        <v/>
      </c>
      <c r="L66" s="26">
        <f>IF(C66="","",IF(N66="Sim","Cancelado",IF(I66="","Sem tipo",IF(I66=0,"Isento",IF(K66&lt;=0,"Quitado",IF(J66&gt;0,"Parcial","Pendente"))))))</f>
        <v/>
      </c>
      <c r="M66" s="24" t="n"/>
      <c r="N66" s="17" t="n"/>
      <c r="O66" s="17" t="n"/>
    </row>
    <row r="67">
      <c r="A67" s="17" t="n">
        <v>62</v>
      </c>
      <c r="B67" s="24" t="n"/>
      <c r="C67" s="17" t="n"/>
      <c r="D67" s="17" t="n"/>
      <c r="E67" s="17" t="n"/>
      <c r="F67" s="17" t="n"/>
      <c r="G67" s="25">
        <f>IF(F67="","",IFERROR(INDEX('Configuração'!$B$11:$B$20,MATCH(F67,'Configuração'!$A$11:$A$20,0)),""))</f>
        <v/>
      </c>
      <c r="H67" s="18" t="n"/>
      <c r="I67" s="25">
        <f>IF(OR(C67="",G67=""),"",MAX(0,G67-IF(H67="",0,H67)))</f>
        <v/>
      </c>
      <c r="J67" s="25">
        <f>IF(C67="","",SUMIF(Pagamentos!$B:$B,A67,Pagamentos!$E:$E))</f>
        <v/>
      </c>
      <c r="K67" s="25">
        <f>IF(OR(C67="",I67=""),"",I67-J67)</f>
        <v/>
      </c>
      <c r="L67" s="26">
        <f>IF(C67="","",IF(N67="Sim","Cancelado",IF(I67="","Sem tipo",IF(I67=0,"Isento",IF(K67&lt;=0,"Quitado",IF(J67&gt;0,"Parcial","Pendente"))))))</f>
        <v/>
      </c>
      <c r="M67" s="24" t="n"/>
      <c r="N67" s="17" t="n"/>
      <c r="O67" s="17" t="n"/>
    </row>
    <row r="68">
      <c r="A68" s="17" t="n">
        <v>63</v>
      </c>
      <c r="B68" s="24" t="n"/>
      <c r="C68" s="17" t="n"/>
      <c r="D68" s="17" t="n"/>
      <c r="E68" s="17" t="n"/>
      <c r="F68" s="17" t="n"/>
      <c r="G68" s="25">
        <f>IF(F68="","",IFERROR(INDEX('Configuração'!$B$11:$B$20,MATCH(F68,'Configuração'!$A$11:$A$20,0)),""))</f>
        <v/>
      </c>
      <c r="H68" s="18" t="n"/>
      <c r="I68" s="25">
        <f>IF(OR(C68="",G68=""),"",MAX(0,G68-IF(H68="",0,H68)))</f>
        <v/>
      </c>
      <c r="J68" s="25">
        <f>IF(C68="","",SUMIF(Pagamentos!$B:$B,A68,Pagamentos!$E:$E))</f>
        <v/>
      </c>
      <c r="K68" s="25">
        <f>IF(OR(C68="",I68=""),"",I68-J68)</f>
        <v/>
      </c>
      <c r="L68" s="26">
        <f>IF(C68="","",IF(N68="Sim","Cancelado",IF(I68="","Sem tipo",IF(I68=0,"Isento",IF(K68&lt;=0,"Quitado",IF(J68&gt;0,"Parcial","Pendente"))))))</f>
        <v/>
      </c>
      <c r="M68" s="24" t="n"/>
      <c r="N68" s="17" t="n"/>
      <c r="O68" s="17" t="n"/>
    </row>
    <row r="69">
      <c r="A69" s="17" t="n">
        <v>64</v>
      </c>
      <c r="B69" s="24" t="n"/>
      <c r="C69" s="17" t="n"/>
      <c r="D69" s="17" t="n"/>
      <c r="E69" s="17" t="n"/>
      <c r="F69" s="17" t="n"/>
      <c r="G69" s="25">
        <f>IF(F69="","",IFERROR(INDEX('Configuração'!$B$11:$B$20,MATCH(F69,'Configuração'!$A$11:$A$20,0)),""))</f>
        <v/>
      </c>
      <c r="H69" s="18" t="n"/>
      <c r="I69" s="25">
        <f>IF(OR(C69="",G69=""),"",MAX(0,G69-IF(H69="",0,H69)))</f>
        <v/>
      </c>
      <c r="J69" s="25">
        <f>IF(C69="","",SUMIF(Pagamentos!$B:$B,A69,Pagamentos!$E:$E))</f>
        <v/>
      </c>
      <c r="K69" s="25">
        <f>IF(OR(C69="",I69=""),"",I69-J69)</f>
        <v/>
      </c>
      <c r="L69" s="26">
        <f>IF(C69="","",IF(N69="Sim","Cancelado",IF(I69="","Sem tipo",IF(I69=0,"Isento",IF(K69&lt;=0,"Quitado",IF(J69&gt;0,"Parcial","Pendente"))))))</f>
        <v/>
      </c>
      <c r="M69" s="24" t="n"/>
      <c r="N69" s="17" t="n"/>
      <c r="O69" s="17" t="n"/>
    </row>
    <row r="70">
      <c r="A70" s="17" t="n">
        <v>65</v>
      </c>
      <c r="B70" s="24" t="n"/>
      <c r="C70" s="17" t="n"/>
      <c r="D70" s="17" t="n"/>
      <c r="E70" s="17" t="n"/>
      <c r="F70" s="17" t="n"/>
      <c r="G70" s="25">
        <f>IF(F70="","",IFERROR(INDEX('Configuração'!$B$11:$B$20,MATCH(F70,'Configuração'!$A$11:$A$20,0)),""))</f>
        <v/>
      </c>
      <c r="H70" s="18" t="n"/>
      <c r="I70" s="25">
        <f>IF(OR(C70="",G70=""),"",MAX(0,G70-IF(H70="",0,H70)))</f>
        <v/>
      </c>
      <c r="J70" s="25">
        <f>IF(C70="","",SUMIF(Pagamentos!$B:$B,A70,Pagamentos!$E:$E))</f>
        <v/>
      </c>
      <c r="K70" s="25">
        <f>IF(OR(C70="",I70=""),"",I70-J70)</f>
        <v/>
      </c>
      <c r="L70" s="26">
        <f>IF(C70="","",IF(N70="Sim","Cancelado",IF(I70="","Sem tipo",IF(I70=0,"Isento",IF(K70&lt;=0,"Quitado",IF(J70&gt;0,"Parcial","Pendente"))))))</f>
        <v/>
      </c>
      <c r="M70" s="24" t="n"/>
      <c r="N70" s="17" t="n"/>
      <c r="O70" s="17" t="n"/>
    </row>
    <row r="71">
      <c r="A71" s="17" t="n">
        <v>66</v>
      </c>
      <c r="B71" s="24" t="n"/>
      <c r="C71" s="17" t="n"/>
      <c r="D71" s="17" t="n"/>
      <c r="E71" s="17" t="n"/>
      <c r="F71" s="17" t="n"/>
      <c r="G71" s="25">
        <f>IF(F71="","",IFERROR(INDEX('Configuração'!$B$11:$B$20,MATCH(F71,'Configuração'!$A$11:$A$20,0)),""))</f>
        <v/>
      </c>
      <c r="H71" s="18" t="n"/>
      <c r="I71" s="25">
        <f>IF(OR(C71="",G71=""),"",MAX(0,G71-IF(H71="",0,H71)))</f>
        <v/>
      </c>
      <c r="J71" s="25">
        <f>IF(C71="","",SUMIF(Pagamentos!$B:$B,A71,Pagamentos!$E:$E))</f>
        <v/>
      </c>
      <c r="K71" s="25">
        <f>IF(OR(C71="",I71=""),"",I71-J71)</f>
        <v/>
      </c>
      <c r="L71" s="26">
        <f>IF(C71="","",IF(N71="Sim","Cancelado",IF(I71="","Sem tipo",IF(I71=0,"Isento",IF(K71&lt;=0,"Quitado",IF(J71&gt;0,"Parcial","Pendente"))))))</f>
        <v/>
      </c>
      <c r="M71" s="24" t="n"/>
      <c r="N71" s="17" t="n"/>
      <c r="O71" s="17" t="n"/>
    </row>
    <row r="72">
      <c r="A72" s="17" t="n">
        <v>67</v>
      </c>
      <c r="B72" s="24" t="n"/>
      <c r="C72" s="17" t="n"/>
      <c r="D72" s="17" t="n"/>
      <c r="E72" s="17" t="n"/>
      <c r="F72" s="17" t="n"/>
      <c r="G72" s="25">
        <f>IF(F72="","",IFERROR(INDEX('Configuração'!$B$11:$B$20,MATCH(F72,'Configuração'!$A$11:$A$20,0)),""))</f>
        <v/>
      </c>
      <c r="H72" s="18" t="n"/>
      <c r="I72" s="25">
        <f>IF(OR(C72="",G72=""),"",MAX(0,G72-IF(H72="",0,H72)))</f>
        <v/>
      </c>
      <c r="J72" s="25">
        <f>IF(C72="","",SUMIF(Pagamentos!$B:$B,A72,Pagamentos!$E:$E))</f>
        <v/>
      </c>
      <c r="K72" s="25">
        <f>IF(OR(C72="",I72=""),"",I72-J72)</f>
        <v/>
      </c>
      <c r="L72" s="26">
        <f>IF(C72="","",IF(N72="Sim","Cancelado",IF(I72="","Sem tipo",IF(I72=0,"Isento",IF(K72&lt;=0,"Quitado",IF(J72&gt;0,"Parcial","Pendente"))))))</f>
        <v/>
      </c>
      <c r="M72" s="24" t="n"/>
      <c r="N72" s="17" t="n"/>
      <c r="O72" s="17" t="n"/>
    </row>
    <row r="73">
      <c r="A73" s="17" t="n">
        <v>68</v>
      </c>
      <c r="B73" s="24" t="n"/>
      <c r="C73" s="17" t="n"/>
      <c r="D73" s="17" t="n"/>
      <c r="E73" s="17" t="n"/>
      <c r="F73" s="17" t="n"/>
      <c r="G73" s="25">
        <f>IF(F73="","",IFERROR(INDEX('Configuração'!$B$11:$B$20,MATCH(F73,'Configuração'!$A$11:$A$20,0)),""))</f>
        <v/>
      </c>
      <c r="H73" s="18" t="n"/>
      <c r="I73" s="25">
        <f>IF(OR(C73="",G73=""),"",MAX(0,G73-IF(H73="",0,H73)))</f>
        <v/>
      </c>
      <c r="J73" s="25">
        <f>IF(C73="","",SUMIF(Pagamentos!$B:$B,A73,Pagamentos!$E:$E))</f>
        <v/>
      </c>
      <c r="K73" s="25">
        <f>IF(OR(C73="",I73=""),"",I73-J73)</f>
        <v/>
      </c>
      <c r="L73" s="26">
        <f>IF(C73="","",IF(N73="Sim","Cancelado",IF(I73="","Sem tipo",IF(I73=0,"Isento",IF(K73&lt;=0,"Quitado",IF(J73&gt;0,"Parcial","Pendente"))))))</f>
        <v/>
      </c>
      <c r="M73" s="24" t="n"/>
      <c r="N73" s="17" t="n"/>
      <c r="O73" s="17" t="n"/>
    </row>
    <row r="74">
      <c r="A74" s="17" t="n">
        <v>69</v>
      </c>
      <c r="B74" s="24" t="n"/>
      <c r="C74" s="17" t="n"/>
      <c r="D74" s="17" t="n"/>
      <c r="E74" s="17" t="n"/>
      <c r="F74" s="17" t="n"/>
      <c r="G74" s="25">
        <f>IF(F74="","",IFERROR(INDEX('Configuração'!$B$11:$B$20,MATCH(F74,'Configuração'!$A$11:$A$20,0)),""))</f>
        <v/>
      </c>
      <c r="H74" s="18" t="n"/>
      <c r="I74" s="25">
        <f>IF(OR(C74="",G74=""),"",MAX(0,G74-IF(H74="",0,H74)))</f>
        <v/>
      </c>
      <c r="J74" s="25">
        <f>IF(C74="","",SUMIF(Pagamentos!$B:$B,A74,Pagamentos!$E:$E))</f>
        <v/>
      </c>
      <c r="K74" s="25">
        <f>IF(OR(C74="",I74=""),"",I74-J74)</f>
        <v/>
      </c>
      <c r="L74" s="26">
        <f>IF(C74="","",IF(N74="Sim","Cancelado",IF(I74="","Sem tipo",IF(I74=0,"Isento",IF(K74&lt;=0,"Quitado",IF(J74&gt;0,"Parcial","Pendente"))))))</f>
        <v/>
      </c>
      <c r="M74" s="24" t="n"/>
      <c r="N74" s="17" t="n"/>
      <c r="O74" s="17" t="n"/>
    </row>
    <row r="75">
      <c r="A75" s="17" t="n">
        <v>70</v>
      </c>
      <c r="B75" s="24" t="n"/>
      <c r="C75" s="17" t="n"/>
      <c r="D75" s="17" t="n"/>
      <c r="E75" s="17" t="n"/>
      <c r="F75" s="17" t="n"/>
      <c r="G75" s="25">
        <f>IF(F75="","",IFERROR(INDEX('Configuração'!$B$11:$B$20,MATCH(F75,'Configuração'!$A$11:$A$20,0)),""))</f>
        <v/>
      </c>
      <c r="H75" s="18" t="n"/>
      <c r="I75" s="25">
        <f>IF(OR(C75="",G75=""),"",MAX(0,G75-IF(H75="",0,H75)))</f>
        <v/>
      </c>
      <c r="J75" s="25">
        <f>IF(C75="","",SUMIF(Pagamentos!$B:$B,A75,Pagamentos!$E:$E))</f>
        <v/>
      </c>
      <c r="K75" s="25">
        <f>IF(OR(C75="",I75=""),"",I75-J75)</f>
        <v/>
      </c>
      <c r="L75" s="26">
        <f>IF(C75="","",IF(N75="Sim","Cancelado",IF(I75="","Sem tipo",IF(I75=0,"Isento",IF(K75&lt;=0,"Quitado",IF(J75&gt;0,"Parcial","Pendente"))))))</f>
        <v/>
      </c>
      <c r="M75" s="24" t="n"/>
      <c r="N75" s="17" t="n"/>
      <c r="O75" s="17" t="n"/>
    </row>
    <row r="76">
      <c r="A76" s="17" t="n">
        <v>71</v>
      </c>
      <c r="B76" s="24" t="n"/>
      <c r="C76" s="17" t="n"/>
      <c r="D76" s="17" t="n"/>
      <c r="E76" s="17" t="n"/>
      <c r="F76" s="17" t="n"/>
      <c r="G76" s="25">
        <f>IF(F76="","",IFERROR(INDEX('Configuração'!$B$11:$B$20,MATCH(F76,'Configuração'!$A$11:$A$20,0)),""))</f>
        <v/>
      </c>
      <c r="H76" s="18" t="n"/>
      <c r="I76" s="25">
        <f>IF(OR(C76="",G76=""),"",MAX(0,G76-IF(H76="",0,H76)))</f>
        <v/>
      </c>
      <c r="J76" s="25">
        <f>IF(C76="","",SUMIF(Pagamentos!$B:$B,A76,Pagamentos!$E:$E))</f>
        <v/>
      </c>
      <c r="K76" s="25">
        <f>IF(OR(C76="",I76=""),"",I76-J76)</f>
        <v/>
      </c>
      <c r="L76" s="26">
        <f>IF(C76="","",IF(N76="Sim","Cancelado",IF(I76="","Sem tipo",IF(I76=0,"Isento",IF(K76&lt;=0,"Quitado",IF(J76&gt;0,"Parcial","Pendente"))))))</f>
        <v/>
      </c>
      <c r="M76" s="24" t="n"/>
      <c r="N76" s="17" t="n"/>
      <c r="O76" s="17" t="n"/>
    </row>
    <row r="77">
      <c r="A77" s="17" t="n">
        <v>72</v>
      </c>
      <c r="B77" s="24" t="n"/>
      <c r="C77" s="17" t="n"/>
      <c r="D77" s="17" t="n"/>
      <c r="E77" s="17" t="n"/>
      <c r="F77" s="17" t="n"/>
      <c r="G77" s="25">
        <f>IF(F77="","",IFERROR(INDEX('Configuração'!$B$11:$B$20,MATCH(F77,'Configuração'!$A$11:$A$20,0)),""))</f>
        <v/>
      </c>
      <c r="H77" s="18" t="n"/>
      <c r="I77" s="25">
        <f>IF(OR(C77="",G77=""),"",MAX(0,G77-IF(H77="",0,H77)))</f>
        <v/>
      </c>
      <c r="J77" s="25">
        <f>IF(C77="","",SUMIF(Pagamentos!$B:$B,A77,Pagamentos!$E:$E))</f>
        <v/>
      </c>
      <c r="K77" s="25">
        <f>IF(OR(C77="",I77=""),"",I77-J77)</f>
        <v/>
      </c>
      <c r="L77" s="26">
        <f>IF(C77="","",IF(N77="Sim","Cancelado",IF(I77="","Sem tipo",IF(I77=0,"Isento",IF(K77&lt;=0,"Quitado",IF(J77&gt;0,"Parcial","Pendente"))))))</f>
        <v/>
      </c>
      <c r="M77" s="24" t="n"/>
      <c r="N77" s="17" t="n"/>
      <c r="O77" s="17" t="n"/>
    </row>
    <row r="78">
      <c r="A78" s="17" t="n">
        <v>73</v>
      </c>
      <c r="B78" s="24" t="n"/>
      <c r="C78" s="17" t="n"/>
      <c r="D78" s="17" t="n"/>
      <c r="E78" s="17" t="n"/>
      <c r="F78" s="17" t="n"/>
      <c r="G78" s="25">
        <f>IF(F78="","",IFERROR(INDEX('Configuração'!$B$11:$B$20,MATCH(F78,'Configuração'!$A$11:$A$20,0)),""))</f>
        <v/>
      </c>
      <c r="H78" s="18" t="n"/>
      <c r="I78" s="25">
        <f>IF(OR(C78="",G78=""),"",MAX(0,G78-IF(H78="",0,H78)))</f>
        <v/>
      </c>
      <c r="J78" s="25">
        <f>IF(C78="","",SUMIF(Pagamentos!$B:$B,A78,Pagamentos!$E:$E))</f>
        <v/>
      </c>
      <c r="K78" s="25">
        <f>IF(OR(C78="",I78=""),"",I78-J78)</f>
        <v/>
      </c>
      <c r="L78" s="26">
        <f>IF(C78="","",IF(N78="Sim","Cancelado",IF(I78="","Sem tipo",IF(I78=0,"Isento",IF(K78&lt;=0,"Quitado",IF(J78&gt;0,"Parcial","Pendente"))))))</f>
        <v/>
      </c>
      <c r="M78" s="24" t="n"/>
      <c r="N78" s="17" t="n"/>
      <c r="O78" s="17" t="n"/>
    </row>
    <row r="79">
      <c r="A79" s="17" t="n">
        <v>74</v>
      </c>
      <c r="B79" s="24" t="n"/>
      <c r="C79" s="17" t="n"/>
      <c r="D79" s="17" t="n"/>
      <c r="E79" s="17" t="n"/>
      <c r="F79" s="17" t="n"/>
      <c r="G79" s="25">
        <f>IF(F79="","",IFERROR(INDEX('Configuração'!$B$11:$B$20,MATCH(F79,'Configuração'!$A$11:$A$20,0)),""))</f>
        <v/>
      </c>
      <c r="H79" s="18" t="n"/>
      <c r="I79" s="25">
        <f>IF(OR(C79="",G79=""),"",MAX(0,G79-IF(H79="",0,H79)))</f>
        <v/>
      </c>
      <c r="J79" s="25">
        <f>IF(C79="","",SUMIF(Pagamentos!$B:$B,A79,Pagamentos!$E:$E))</f>
        <v/>
      </c>
      <c r="K79" s="25">
        <f>IF(OR(C79="",I79=""),"",I79-J79)</f>
        <v/>
      </c>
      <c r="L79" s="26">
        <f>IF(C79="","",IF(N79="Sim","Cancelado",IF(I79="","Sem tipo",IF(I79=0,"Isento",IF(K79&lt;=0,"Quitado",IF(J79&gt;0,"Parcial","Pendente"))))))</f>
        <v/>
      </c>
      <c r="M79" s="24" t="n"/>
      <c r="N79" s="17" t="n"/>
      <c r="O79" s="17" t="n"/>
    </row>
    <row r="80">
      <c r="A80" s="17" t="n">
        <v>75</v>
      </c>
      <c r="B80" s="24" t="n"/>
      <c r="C80" s="17" t="n"/>
      <c r="D80" s="17" t="n"/>
      <c r="E80" s="17" t="n"/>
      <c r="F80" s="17" t="n"/>
      <c r="G80" s="25">
        <f>IF(F80="","",IFERROR(INDEX('Configuração'!$B$11:$B$20,MATCH(F80,'Configuração'!$A$11:$A$20,0)),""))</f>
        <v/>
      </c>
      <c r="H80" s="18" t="n"/>
      <c r="I80" s="25">
        <f>IF(OR(C80="",G80=""),"",MAX(0,G80-IF(H80="",0,H80)))</f>
        <v/>
      </c>
      <c r="J80" s="25">
        <f>IF(C80="","",SUMIF(Pagamentos!$B:$B,A80,Pagamentos!$E:$E))</f>
        <v/>
      </c>
      <c r="K80" s="25">
        <f>IF(OR(C80="",I80=""),"",I80-J80)</f>
        <v/>
      </c>
      <c r="L80" s="26">
        <f>IF(C80="","",IF(N80="Sim","Cancelado",IF(I80="","Sem tipo",IF(I80=0,"Isento",IF(K80&lt;=0,"Quitado",IF(J80&gt;0,"Parcial","Pendente"))))))</f>
        <v/>
      </c>
      <c r="M80" s="24" t="n"/>
      <c r="N80" s="17" t="n"/>
      <c r="O80" s="17" t="n"/>
    </row>
    <row r="81">
      <c r="A81" s="17" t="n">
        <v>76</v>
      </c>
      <c r="B81" s="24" t="n"/>
      <c r="C81" s="17" t="n"/>
      <c r="D81" s="17" t="n"/>
      <c r="E81" s="17" t="n"/>
      <c r="F81" s="17" t="n"/>
      <c r="G81" s="25">
        <f>IF(F81="","",IFERROR(INDEX('Configuração'!$B$11:$B$20,MATCH(F81,'Configuração'!$A$11:$A$20,0)),""))</f>
        <v/>
      </c>
      <c r="H81" s="18" t="n"/>
      <c r="I81" s="25">
        <f>IF(OR(C81="",G81=""),"",MAX(0,G81-IF(H81="",0,H81)))</f>
        <v/>
      </c>
      <c r="J81" s="25">
        <f>IF(C81="","",SUMIF(Pagamentos!$B:$B,A81,Pagamentos!$E:$E))</f>
        <v/>
      </c>
      <c r="K81" s="25">
        <f>IF(OR(C81="",I81=""),"",I81-J81)</f>
        <v/>
      </c>
      <c r="L81" s="26">
        <f>IF(C81="","",IF(N81="Sim","Cancelado",IF(I81="","Sem tipo",IF(I81=0,"Isento",IF(K81&lt;=0,"Quitado",IF(J81&gt;0,"Parcial","Pendente"))))))</f>
        <v/>
      </c>
      <c r="M81" s="24" t="n"/>
      <c r="N81" s="17" t="n"/>
      <c r="O81" s="17" t="n"/>
    </row>
    <row r="82">
      <c r="A82" s="17" t="n">
        <v>77</v>
      </c>
      <c r="B82" s="24" t="n"/>
      <c r="C82" s="17" t="n"/>
      <c r="D82" s="17" t="n"/>
      <c r="E82" s="17" t="n"/>
      <c r="F82" s="17" t="n"/>
      <c r="G82" s="25">
        <f>IF(F82="","",IFERROR(INDEX('Configuração'!$B$11:$B$20,MATCH(F82,'Configuração'!$A$11:$A$20,0)),""))</f>
        <v/>
      </c>
      <c r="H82" s="18" t="n"/>
      <c r="I82" s="25">
        <f>IF(OR(C82="",G82=""),"",MAX(0,G82-IF(H82="",0,H82)))</f>
        <v/>
      </c>
      <c r="J82" s="25">
        <f>IF(C82="","",SUMIF(Pagamentos!$B:$B,A82,Pagamentos!$E:$E))</f>
        <v/>
      </c>
      <c r="K82" s="25">
        <f>IF(OR(C82="",I82=""),"",I82-J82)</f>
        <v/>
      </c>
      <c r="L82" s="26">
        <f>IF(C82="","",IF(N82="Sim","Cancelado",IF(I82="","Sem tipo",IF(I82=0,"Isento",IF(K82&lt;=0,"Quitado",IF(J82&gt;0,"Parcial","Pendente"))))))</f>
        <v/>
      </c>
      <c r="M82" s="24" t="n"/>
      <c r="N82" s="17" t="n"/>
      <c r="O82" s="17" t="n"/>
    </row>
    <row r="83">
      <c r="A83" s="17" t="n">
        <v>78</v>
      </c>
      <c r="B83" s="24" t="n"/>
      <c r="C83" s="17" t="n"/>
      <c r="D83" s="17" t="n"/>
      <c r="E83" s="17" t="n"/>
      <c r="F83" s="17" t="n"/>
      <c r="G83" s="25">
        <f>IF(F83="","",IFERROR(INDEX('Configuração'!$B$11:$B$20,MATCH(F83,'Configuração'!$A$11:$A$20,0)),""))</f>
        <v/>
      </c>
      <c r="H83" s="18" t="n"/>
      <c r="I83" s="25">
        <f>IF(OR(C83="",G83=""),"",MAX(0,G83-IF(H83="",0,H83)))</f>
        <v/>
      </c>
      <c r="J83" s="25">
        <f>IF(C83="","",SUMIF(Pagamentos!$B:$B,A83,Pagamentos!$E:$E))</f>
        <v/>
      </c>
      <c r="K83" s="25">
        <f>IF(OR(C83="",I83=""),"",I83-J83)</f>
        <v/>
      </c>
      <c r="L83" s="26">
        <f>IF(C83="","",IF(N83="Sim","Cancelado",IF(I83="","Sem tipo",IF(I83=0,"Isento",IF(K83&lt;=0,"Quitado",IF(J83&gt;0,"Parcial","Pendente"))))))</f>
        <v/>
      </c>
      <c r="M83" s="24" t="n"/>
      <c r="N83" s="17" t="n"/>
      <c r="O83" s="17" t="n"/>
    </row>
    <row r="84">
      <c r="A84" s="17" t="n">
        <v>79</v>
      </c>
      <c r="B84" s="24" t="n"/>
      <c r="C84" s="17" t="n"/>
      <c r="D84" s="17" t="n"/>
      <c r="E84" s="17" t="n"/>
      <c r="F84" s="17" t="n"/>
      <c r="G84" s="25">
        <f>IF(F84="","",IFERROR(INDEX('Configuração'!$B$11:$B$20,MATCH(F84,'Configuração'!$A$11:$A$20,0)),""))</f>
        <v/>
      </c>
      <c r="H84" s="18" t="n"/>
      <c r="I84" s="25">
        <f>IF(OR(C84="",G84=""),"",MAX(0,G84-IF(H84="",0,H84)))</f>
        <v/>
      </c>
      <c r="J84" s="25">
        <f>IF(C84="","",SUMIF(Pagamentos!$B:$B,A84,Pagamentos!$E:$E))</f>
        <v/>
      </c>
      <c r="K84" s="25">
        <f>IF(OR(C84="",I84=""),"",I84-J84)</f>
        <v/>
      </c>
      <c r="L84" s="26">
        <f>IF(C84="","",IF(N84="Sim","Cancelado",IF(I84="","Sem tipo",IF(I84=0,"Isento",IF(K84&lt;=0,"Quitado",IF(J84&gt;0,"Parcial","Pendente"))))))</f>
        <v/>
      </c>
      <c r="M84" s="24" t="n"/>
      <c r="N84" s="17" t="n"/>
      <c r="O84" s="17" t="n"/>
    </row>
    <row r="85">
      <c r="A85" s="17" t="n">
        <v>80</v>
      </c>
      <c r="B85" s="24" t="n"/>
      <c r="C85" s="17" t="n"/>
      <c r="D85" s="17" t="n"/>
      <c r="E85" s="17" t="n"/>
      <c r="F85" s="17" t="n"/>
      <c r="G85" s="25">
        <f>IF(F85="","",IFERROR(INDEX('Configuração'!$B$11:$B$20,MATCH(F85,'Configuração'!$A$11:$A$20,0)),""))</f>
        <v/>
      </c>
      <c r="H85" s="18" t="n"/>
      <c r="I85" s="25">
        <f>IF(OR(C85="",G85=""),"",MAX(0,G85-IF(H85="",0,H85)))</f>
        <v/>
      </c>
      <c r="J85" s="25">
        <f>IF(C85="","",SUMIF(Pagamentos!$B:$B,A85,Pagamentos!$E:$E))</f>
        <v/>
      </c>
      <c r="K85" s="25">
        <f>IF(OR(C85="",I85=""),"",I85-J85)</f>
        <v/>
      </c>
      <c r="L85" s="26">
        <f>IF(C85="","",IF(N85="Sim","Cancelado",IF(I85="","Sem tipo",IF(I85=0,"Isento",IF(K85&lt;=0,"Quitado",IF(J85&gt;0,"Parcial","Pendente"))))))</f>
        <v/>
      </c>
      <c r="M85" s="24" t="n"/>
      <c r="N85" s="17" t="n"/>
      <c r="O85" s="17" t="n"/>
    </row>
    <row r="86">
      <c r="A86" s="17" t="n">
        <v>81</v>
      </c>
      <c r="B86" s="24" t="n"/>
      <c r="C86" s="17" t="n"/>
      <c r="D86" s="17" t="n"/>
      <c r="E86" s="17" t="n"/>
      <c r="F86" s="17" t="n"/>
      <c r="G86" s="25">
        <f>IF(F86="","",IFERROR(INDEX('Configuração'!$B$11:$B$20,MATCH(F86,'Configuração'!$A$11:$A$20,0)),""))</f>
        <v/>
      </c>
      <c r="H86" s="18" t="n"/>
      <c r="I86" s="25">
        <f>IF(OR(C86="",G86=""),"",MAX(0,G86-IF(H86="",0,H86)))</f>
        <v/>
      </c>
      <c r="J86" s="25">
        <f>IF(C86="","",SUMIF(Pagamentos!$B:$B,A86,Pagamentos!$E:$E))</f>
        <v/>
      </c>
      <c r="K86" s="25">
        <f>IF(OR(C86="",I86=""),"",I86-J86)</f>
        <v/>
      </c>
      <c r="L86" s="26">
        <f>IF(C86="","",IF(N86="Sim","Cancelado",IF(I86="","Sem tipo",IF(I86=0,"Isento",IF(K86&lt;=0,"Quitado",IF(J86&gt;0,"Parcial","Pendente"))))))</f>
        <v/>
      </c>
      <c r="M86" s="24" t="n"/>
      <c r="N86" s="17" t="n"/>
      <c r="O86" s="17" t="n"/>
    </row>
    <row r="87">
      <c r="A87" s="17" t="n">
        <v>82</v>
      </c>
      <c r="B87" s="24" t="n"/>
      <c r="C87" s="17" t="n"/>
      <c r="D87" s="17" t="n"/>
      <c r="E87" s="17" t="n"/>
      <c r="F87" s="17" t="n"/>
      <c r="G87" s="25">
        <f>IF(F87="","",IFERROR(INDEX('Configuração'!$B$11:$B$20,MATCH(F87,'Configuração'!$A$11:$A$20,0)),""))</f>
        <v/>
      </c>
      <c r="H87" s="18" t="n"/>
      <c r="I87" s="25">
        <f>IF(OR(C87="",G87=""),"",MAX(0,G87-IF(H87="",0,H87)))</f>
        <v/>
      </c>
      <c r="J87" s="25">
        <f>IF(C87="","",SUMIF(Pagamentos!$B:$B,A87,Pagamentos!$E:$E))</f>
        <v/>
      </c>
      <c r="K87" s="25">
        <f>IF(OR(C87="",I87=""),"",I87-J87)</f>
        <v/>
      </c>
      <c r="L87" s="26">
        <f>IF(C87="","",IF(N87="Sim","Cancelado",IF(I87="","Sem tipo",IF(I87=0,"Isento",IF(K87&lt;=0,"Quitado",IF(J87&gt;0,"Parcial","Pendente"))))))</f>
        <v/>
      </c>
      <c r="M87" s="24" t="n"/>
      <c r="N87" s="17" t="n"/>
      <c r="O87" s="17" t="n"/>
    </row>
    <row r="88">
      <c r="A88" s="17" t="n">
        <v>83</v>
      </c>
      <c r="B88" s="24" t="n"/>
      <c r="C88" s="17" t="n"/>
      <c r="D88" s="17" t="n"/>
      <c r="E88" s="17" t="n"/>
      <c r="F88" s="17" t="n"/>
      <c r="G88" s="25">
        <f>IF(F88="","",IFERROR(INDEX('Configuração'!$B$11:$B$20,MATCH(F88,'Configuração'!$A$11:$A$20,0)),""))</f>
        <v/>
      </c>
      <c r="H88" s="18" t="n"/>
      <c r="I88" s="25">
        <f>IF(OR(C88="",G88=""),"",MAX(0,G88-IF(H88="",0,H88)))</f>
        <v/>
      </c>
      <c r="J88" s="25">
        <f>IF(C88="","",SUMIF(Pagamentos!$B:$B,A88,Pagamentos!$E:$E))</f>
        <v/>
      </c>
      <c r="K88" s="25">
        <f>IF(OR(C88="",I88=""),"",I88-J88)</f>
        <v/>
      </c>
      <c r="L88" s="26">
        <f>IF(C88="","",IF(N88="Sim","Cancelado",IF(I88="","Sem tipo",IF(I88=0,"Isento",IF(K88&lt;=0,"Quitado",IF(J88&gt;0,"Parcial","Pendente"))))))</f>
        <v/>
      </c>
      <c r="M88" s="24" t="n"/>
      <c r="N88" s="17" t="n"/>
      <c r="O88" s="17" t="n"/>
    </row>
    <row r="89">
      <c r="A89" s="17" t="n">
        <v>84</v>
      </c>
      <c r="B89" s="24" t="n"/>
      <c r="C89" s="17" t="n"/>
      <c r="D89" s="17" t="n"/>
      <c r="E89" s="17" t="n"/>
      <c r="F89" s="17" t="n"/>
      <c r="G89" s="25">
        <f>IF(F89="","",IFERROR(INDEX('Configuração'!$B$11:$B$20,MATCH(F89,'Configuração'!$A$11:$A$20,0)),""))</f>
        <v/>
      </c>
      <c r="H89" s="18" t="n"/>
      <c r="I89" s="25">
        <f>IF(OR(C89="",G89=""),"",MAX(0,G89-IF(H89="",0,H89)))</f>
        <v/>
      </c>
      <c r="J89" s="25">
        <f>IF(C89="","",SUMIF(Pagamentos!$B:$B,A89,Pagamentos!$E:$E))</f>
        <v/>
      </c>
      <c r="K89" s="25">
        <f>IF(OR(C89="",I89=""),"",I89-J89)</f>
        <v/>
      </c>
      <c r="L89" s="26">
        <f>IF(C89="","",IF(N89="Sim","Cancelado",IF(I89="","Sem tipo",IF(I89=0,"Isento",IF(K89&lt;=0,"Quitado",IF(J89&gt;0,"Parcial","Pendente"))))))</f>
        <v/>
      </c>
      <c r="M89" s="24" t="n"/>
      <c r="N89" s="17" t="n"/>
      <c r="O89" s="17" t="n"/>
    </row>
    <row r="90">
      <c r="A90" s="17" t="n">
        <v>85</v>
      </c>
      <c r="B90" s="24" t="n"/>
      <c r="C90" s="17" t="n"/>
      <c r="D90" s="17" t="n"/>
      <c r="E90" s="17" t="n"/>
      <c r="F90" s="17" t="n"/>
      <c r="G90" s="25">
        <f>IF(F90="","",IFERROR(INDEX('Configuração'!$B$11:$B$20,MATCH(F90,'Configuração'!$A$11:$A$20,0)),""))</f>
        <v/>
      </c>
      <c r="H90" s="18" t="n"/>
      <c r="I90" s="25">
        <f>IF(OR(C90="",G90=""),"",MAX(0,G90-IF(H90="",0,H90)))</f>
        <v/>
      </c>
      <c r="J90" s="25">
        <f>IF(C90="","",SUMIF(Pagamentos!$B:$B,A90,Pagamentos!$E:$E))</f>
        <v/>
      </c>
      <c r="K90" s="25">
        <f>IF(OR(C90="",I90=""),"",I90-J90)</f>
        <v/>
      </c>
      <c r="L90" s="26">
        <f>IF(C90="","",IF(N90="Sim","Cancelado",IF(I90="","Sem tipo",IF(I90=0,"Isento",IF(K90&lt;=0,"Quitado",IF(J90&gt;0,"Parcial","Pendente"))))))</f>
        <v/>
      </c>
      <c r="M90" s="24" t="n"/>
      <c r="N90" s="17" t="n"/>
      <c r="O90" s="17" t="n"/>
    </row>
    <row r="91">
      <c r="A91" s="17" t="n">
        <v>86</v>
      </c>
      <c r="B91" s="24" t="n"/>
      <c r="C91" s="17" t="n"/>
      <c r="D91" s="17" t="n"/>
      <c r="E91" s="17" t="n"/>
      <c r="F91" s="17" t="n"/>
      <c r="G91" s="25">
        <f>IF(F91="","",IFERROR(INDEX('Configuração'!$B$11:$B$20,MATCH(F91,'Configuração'!$A$11:$A$20,0)),""))</f>
        <v/>
      </c>
      <c r="H91" s="18" t="n"/>
      <c r="I91" s="25">
        <f>IF(OR(C91="",G91=""),"",MAX(0,G91-IF(H91="",0,H91)))</f>
        <v/>
      </c>
      <c r="J91" s="25">
        <f>IF(C91="","",SUMIF(Pagamentos!$B:$B,A91,Pagamentos!$E:$E))</f>
        <v/>
      </c>
      <c r="K91" s="25">
        <f>IF(OR(C91="",I91=""),"",I91-J91)</f>
        <v/>
      </c>
      <c r="L91" s="26">
        <f>IF(C91="","",IF(N91="Sim","Cancelado",IF(I91="","Sem tipo",IF(I91=0,"Isento",IF(K91&lt;=0,"Quitado",IF(J91&gt;0,"Parcial","Pendente"))))))</f>
        <v/>
      </c>
      <c r="M91" s="24" t="n"/>
      <c r="N91" s="17" t="n"/>
      <c r="O91" s="17" t="n"/>
    </row>
    <row r="92">
      <c r="A92" s="17" t="n">
        <v>87</v>
      </c>
      <c r="B92" s="24" t="n"/>
      <c r="C92" s="17" t="n"/>
      <c r="D92" s="17" t="n"/>
      <c r="E92" s="17" t="n"/>
      <c r="F92" s="17" t="n"/>
      <c r="G92" s="25">
        <f>IF(F92="","",IFERROR(INDEX('Configuração'!$B$11:$B$20,MATCH(F92,'Configuração'!$A$11:$A$20,0)),""))</f>
        <v/>
      </c>
      <c r="H92" s="18" t="n"/>
      <c r="I92" s="25">
        <f>IF(OR(C92="",G92=""),"",MAX(0,G92-IF(H92="",0,H92)))</f>
        <v/>
      </c>
      <c r="J92" s="25">
        <f>IF(C92="","",SUMIF(Pagamentos!$B:$B,A92,Pagamentos!$E:$E))</f>
        <v/>
      </c>
      <c r="K92" s="25">
        <f>IF(OR(C92="",I92=""),"",I92-J92)</f>
        <v/>
      </c>
      <c r="L92" s="26">
        <f>IF(C92="","",IF(N92="Sim","Cancelado",IF(I92="","Sem tipo",IF(I92=0,"Isento",IF(K92&lt;=0,"Quitado",IF(J92&gt;0,"Parcial","Pendente"))))))</f>
        <v/>
      </c>
      <c r="M92" s="24" t="n"/>
      <c r="N92" s="17" t="n"/>
      <c r="O92" s="17" t="n"/>
    </row>
    <row r="93">
      <c r="A93" s="17" t="n">
        <v>88</v>
      </c>
      <c r="B93" s="24" t="n"/>
      <c r="C93" s="17" t="n"/>
      <c r="D93" s="17" t="n"/>
      <c r="E93" s="17" t="n"/>
      <c r="F93" s="17" t="n"/>
      <c r="G93" s="25">
        <f>IF(F93="","",IFERROR(INDEX('Configuração'!$B$11:$B$20,MATCH(F93,'Configuração'!$A$11:$A$20,0)),""))</f>
        <v/>
      </c>
      <c r="H93" s="18" t="n"/>
      <c r="I93" s="25">
        <f>IF(OR(C93="",G93=""),"",MAX(0,G93-IF(H93="",0,H93)))</f>
        <v/>
      </c>
      <c r="J93" s="25">
        <f>IF(C93="","",SUMIF(Pagamentos!$B:$B,A93,Pagamentos!$E:$E))</f>
        <v/>
      </c>
      <c r="K93" s="25">
        <f>IF(OR(C93="",I93=""),"",I93-J93)</f>
        <v/>
      </c>
      <c r="L93" s="26">
        <f>IF(C93="","",IF(N93="Sim","Cancelado",IF(I93="","Sem tipo",IF(I93=0,"Isento",IF(K93&lt;=0,"Quitado",IF(J93&gt;0,"Parcial","Pendente"))))))</f>
        <v/>
      </c>
      <c r="M93" s="24" t="n"/>
      <c r="N93" s="17" t="n"/>
      <c r="O93" s="17" t="n"/>
    </row>
    <row r="94">
      <c r="A94" s="17" t="n">
        <v>89</v>
      </c>
      <c r="B94" s="24" t="n"/>
      <c r="C94" s="17" t="n"/>
      <c r="D94" s="17" t="n"/>
      <c r="E94" s="17" t="n"/>
      <c r="F94" s="17" t="n"/>
      <c r="G94" s="25">
        <f>IF(F94="","",IFERROR(INDEX('Configuração'!$B$11:$B$20,MATCH(F94,'Configuração'!$A$11:$A$20,0)),""))</f>
        <v/>
      </c>
      <c r="H94" s="18" t="n"/>
      <c r="I94" s="25">
        <f>IF(OR(C94="",G94=""),"",MAX(0,G94-IF(H94="",0,H94)))</f>
        <v/>
      </c>
      <c r="J94" s="25">
        <f>IF(C94="","",SUMIF(Pagamentos!$B:$B,A94,Pagamentos!$E:$E))</f>
        <v/>
      </c>
      <c r="K94" s="25">
        <f>IF(OR(C94="",I94=""),"",I94-J94)</f>
        <v/>
      </c>
      <c r="L94" s="26">
        <f>IF(C94="","",IF(N94="Sim","Cancelado",IF(I94="","Sem tipo",IF(I94=0,"Isento",IF(K94&lt;=0,"Quitado",IF(J94&gt;0,"Parcial","Pendente"))))))</f>
        <v/>
      </c>
      <c r="M94" s="24" t="n"/>
      <c r="N94" s="17" t="n"/>
      <c r="O94" s="17" t="n"/>
    </row>
    <row r="95">
      <c r="A95" s="17" t="n">
        <v>90</v>
      </c>
      <c r="B95" s="24" t="n"/>
      <c r="C95" s="17" t="n"/>
      <c r="D95" s="17" t="n"/>
      <c r="E95" s="17" t="n"/>
      <c r="F95" s="17" t="n"/>
      <c r="G95" s="25">
        <f>IF(F95="","",IFERROR(INDEX('Configuração'!$B$11:$B$20,MATCH(F95,'Configuração'!$A$11:$A$20,0)),""))</f>
        <v/>
      </c>
      <c r="H95" s="18" t="n"/>
      <c r="I95" s="25">
        <f>IF(OR(C95="",G95=""),"",MAX(0,G95-IF(H95="",0,H95)))</f>
        <v/>
      </c>
      <c r="J95" s="25">
        <f>IF(C95="","",SUMIF(Pagamentos!$B:$B,A95,Pagamentos!$E:$E))</f>
        <v/>
      </c>
      <c r="K95" s="25">
        <f>IF(OR(C95="",I95=""),"",I95-J95)</f>
        <v/>
      </c>
      <c r="L95" s="26">
        <f>IF(C95="","",IF(N95="Sim","Cancelado",IF(I95="","Sem tipo",IF(I95=0,"Isento",IF(K95&lt;=0,"Quitado",IF(J95&gt;0,"Parcial","Pendente"))))))</f>
        <v/>
      </c>
      <c r="M95" s="24" t="n"/>
      <c r="N95" s="17" t="n"/>
      <c r="O95" s="17" t="n"/>
    </row>
    <row r="96">
      <c r="A96" s="17" t="n">
        <v>91</v>
      </c>
      <c r="B96" s="24" t="n"/>
      <c r="C96" s="17" t="n"/>
      <c r="D96" s="17" t="n"/>
      <c r="E96" s="17" t="n"/>
      <c r="F96" s="17" t="n"/>
      <c r="G96" s="25">
        <f>IF(F96="","",IFERROR(INDEX('Configuração'!$B$11:$B$20,MATCH(F96,'Configuração'!$A$11:$A$20,0)),""))</f>
        <v/>
      </c>
      <c r="H96" s="18" t="n"/>
      <c r="I96" s="25">
        <f>IF(OR(C96="",G96=""),"",MAX(0,G96-IF(H96="",0,H96)))</f>
        <v/>
      </c>
      <c r="J96" s="25">
        <f>IF(C96="","",SUMIF(Pagamentos!$B:$B,A96,Pagamentos!$E:$E))</f>
        <v/>
      </c>
      <c r="K96" s="25">
        <f>IF(OR(C96="",I96=""),"",I96-J96)</f>
        <v/>
      </c>
      <c r="L96" s="26">
        <f>IF(C96="","",IF(N96="Sim","Cancelado",IF(I96="","Sem tipo",IF(I96=0,"Isento",IF(K96&lt;=0,"Quitado",IF(J96&gt;0,"Parcial","Pendente"))))))</f>
        <v/>
      </c>
      <c r="M96" s="24" t="n"/>
      <c r="N96" s="17" t="n"/>
      <c r="O96" s="17" t="n"/>
    </row>
    <row r="97">
      <c r="A97" s="17" t="n">
        <v>92</v>
      </c>
      <c r="B97" s="24" t="n"/>
      <c r="C97" s="17" t="n"/>
      <c r="D97" s="17" t="n"/>
      <c r="E97" s="17" t="n"/>
      <c r="F97" s="17" t="n"/>
      <c r="G97" s="25">
        <f>IF(F97="","",IFERROR(INDEX('Configuração'!$B$11:$B$20,MATCH(F97,'Configuração'!$A$11:$A$20,0)),""))</f>
        <v/>
      </c>
      <c r="H97" s="18" t="n"/>
      <c r="I97" s="25">
        <f>IF(OR(C97="",G97=""),"",MAX(0,G97-IF(H97="",0,H97)))</f>
        <v/>
      </c>
      <c r="J97" s="25">
        <f>IF(C97="","",SUMIF(Pagamentos!$B:$B,A97,Pagamentos!$E:$E))</f>
        <v/>
      </c>
      <c r="K97" s="25">
        <f>IF(OR(C97="",I97=""),"",I97-J97)</f>
        <v/>
      </c>
      <c r="L97" s="26">
        <f>IF(C97="","",IF(N97="Sim","Cancelado",IF(I97="","Sem tipo",IF(I97=0,"Isento",IF(K97&lt;=0,"Quitado",IF(J97&gt;0,"Parcial","Pendente"))))))</f>
        <v/>
      </c>
      <c r="M97" s="24" t="n"/>
      <c r="N97" s="17" t="n"/>
      <c r="O97" s="17" t="n"/>
    </row>
    <row r="98">
      <c r="A98" s="17" t="n">
        <v>93</v>
      </c>
      <c r="B98" s="24" t="n"/>
      <c r="C98" s="17" t="n"/>
      <c r="D98" s="17" t="n"/>
      <c r="E98" s="17" t="n"/>
      <c r="F98" s="17" t="n"/>
      <c r="G98" s="25">
        <f>IF(F98="","",IFERROR(INDEX('Configuração'!$B$11:$B$20,MATCH(F98,'Configuração'!$A$11:$A$20,0)),""))</f>
        <v/>
      </c>
      <c r="H98" s="18" t="n"/>
      <c r="I98" s="25">
        <f>IF(OR(C98="",G98=""),"",MAX(0,G98-IF(H98="",0,H98)))</f>
        <v/>
      </c>
      <c r="J98" s="25">
        <f>IF(C98="","",SUMIF(Pagamentos!$B:$B,A98,Pagamentos!$E:$E))</f>
        <v/>
      </c>
      <c r="K98" s="25">
        <f>IF(OR(C98="",I98=""),"",I98-J98)</f>
        <v/>
      </c>
      <c r="L98" s="26">
        <f>IF(C98="","",IF(N98="Sim","Cancelado",IF(I98="","Sem tipo",IF(I98=0,"Isento",IF(K98&lt;=0,"Quitado",IF(J98&gt;0,"Parcial","Pendente"))))))</f>
        <v/>
      </c>
      <c r="M98" s="24" t="n"/>
      <c r="N98" s="17" t="n"/>
      <c r="O98" s="17" t="n"/>
    </row>
    <row r="99">
      <c r="A99" s="17" t="n">
        <v>94</v>
      </c>
      <c r="B99" s="24" t="n"/>
      <c r="C99" s="17" t="n"/>
      <c r="D99" s="17" t="n"/>
      <c r="E99" s="17" t="n"/>
      <c r="F99" s="17" t="n"/>
      <c r="G99" s="25">
        <f>IF(F99="","",IFERROR(INDEX('Configuração'!$B$11:$B$20,MATCH(F99,'Configuração'!$A$11:$A$20,0)),""))</f>
        <v/>
      </c>
      <c r="H99" s="18" t="n"/>
      <c r="I99" s="25">
        <f>IF(OR(C99="",G99=""),"",MAX(0,G99-IF(H99="",0,H99)))</f>
        <v/>
      </c>
      <c r="J99" s="25">
        <f>IF(C99="","",SUMIF(Pagamentos!$B:$B,A99,Pagamentos!$E:$E))</f>
        <v/>
      </c>
      <c r="K99" s="25">
        <f>IF(OR(C99="",I99=""),"",I99-J99)</f>
        <v/>
      </c>
      <c r="L99" s="26">
        <f>IF(C99="","",IF(N99="Sim","Cancelado",IF(I99="","Sem tipo",IF(I99=0,"Isento",IF(K99&lt;=0,"Quitado",IF(J99&gt;0,"Parcial","Pendente"))))))</f>
        <v/>
      </c>
      <c r="M99" s="24" t="n"/>
      <c r="N99" s="17" t="n"/>
      <c r="O99" s="17" t="n"/>
    </row>
    <row r="100">
      <c r="A100" s="17" t="n">
        <v>95</v>
      </c>
      <c r="B100" s="24" t="n"/>
      <c r="C100" s="17" t="n"/>
      <c r="D100" s="17" t="n"/>
      <c r="E100" s="17" t="n"/>
      <c r="F100" s="17" t="n"/>
      <c r="G100" s="25">
        <f>IF(F100="","",IFERROR(INDEX('Configuração'!$B$11:$B$20,MATCH(F100,'Configuração'!$A$11:$A$20,0)),""))</f>
        <v/>
      </c>
      <c r="H100" s="18" t="n"/>
      <c r="I100" s="25">
        <f>IF(OR(C100="",G100=""),"",MAX(0,G100-IF(H100="",0,H100)))</f>
        <v/>
      </c>
      <c r="J100" s="25">
        <f>IF(C100="","",SUMIF(Pagamentos!$B:$B,A100,Pagamentos!$E:$E))</f>
        <v/>
      </c>
      <c r="K100" s="25">
        <f>IF(OR(C100="",I100=""),"",I100-J100)</f>
        <v/>
      </c>
      <c r="L100" s="26">
        <f>IF(C100="","",IF(N100="Sim","Cancelado",IF(I100="","Sem tipo",IF(I100=0,"Isento",IF(K100&lt;=0,"Quitado",IF(J100&gt;0,"Parcial","Pendente"))))))</f>
        <v/>
      </c>
      <c r="M100" s="24" t="n"/>
      <c r="N100" s="17" t="n"/>
      <c r="O100" s="17" t="n"/>
    </row>
    <row r="101">
      <c r="A101" s="17" t="n">
        <v>96</v>
      </c>
      <c r="B101" s="24" t="n"/>
      <c r="C101" s="17" t="n"/>
      <c r="D101" s="17" t="n"/>
      <c r="E101" s="17" t="n"/>
      <c r="F101" s="17" t="n"/>
      <c r="G101" s="25">
        <f>IF(F101="","",IFERROR(INDEX('Configuração'!$B$11:$B$20,MATCH(F101,'Configuração'!$A$11:$A$20,0)),""))</f>
        <v/>
      </c>
      <c r="H101" s="18" t="n"/>
      <c r="I101" s="25">
        <f>IF(OR(C101="",G101=""),"",MAX(0,G101-IF(H101="",0,H101)))</f>
        <v/>
      </c>
      <c r="J101" s="25">
        <f>IF(C101="","",SUMIF(Pagamentos!$B:$B,A101,Pagamentos!$E:$E))</f>
        <v/>
      </c>
      <c r="K101" s="25">
        <f>IF(OR(C101="",I101=""),"",I101-J101)</f>
        <v/>
      </c>
      <c r="L101" s="26">
        <f>IF(C101="","",IF(N101="Sim","Cancelado",IF(I101="","Sem tipo",IF(I101=0,"Isento",IF(K101&lt;=0,"Quitado",IF(J101&gt;0,"Parcial","Pendente"))))))</f>
        <v/>
      </c>
      <c r="M101" s="24" t="n"/>
      <c r="N101" s="17" t="n"/>
      <c r="O101" s="17" t="n"/>
    </row>
    <row r="102">
      <c r="A102" s="17" t="n">
        <v>97</v>
      </c>
      <c r="B102" s="24" t="n"/>
      <c r="C102" s="17" t="n"/>
      <c r="D102" s="17" t="n"/>
      <c r="E102" s="17" t="n"/>
      <c r="F102" s="17" t="n"/>
      <c r="G102" s="25">
        <f>IF(F102="","",IFERROR(INDEX('Configuração'!$B$11:$B$20,MATCH(F102,'Configuração'!$A$11:$A$20,0)),""))</f>
        <v/>
      </c>
      <c r="H102" s="18" t="n"/>
      <c r="I102" s="25">
        <f>IF(OR(C102="",G102=""),"",MAX(0,G102-IF(H102="",0,H102)))</f>
        <v/>
      </c>
      <c r="J102" s="25">
        <f>IF(C102="","",SUMIF(Pagamentos!$B:$B,A102,Pagamentos!$E:$E))</f>
        <v/>
      </c>
      <c r="K102" s="25">
        <f>IF(OR(C102="",I102=""),"",I102-J102)</f>
        <v/>
      </c>
      <c r="L102" s="26">
        <f>IF(C102="","",IF(N102="Sim","Cancelado",IF(I102="","Sem tipo",IF(I102=0,"Isento",IF(K102&lt;=0,"Quitado",IF(J102&gt;0,"Parcial","Pendente"))))))</f>
        <v/>
      </c>
      <c r="M102" s="24" t="n"/>
      <c r="N102" s="17" t="n"/>
      <c r="O102" s="17" t="n"/>
    </row>
    <row r="103">
      <c r="A103" s="17" t="n">
        <v>98</v>
      </c>
      <c r="B103" s="24" t="n"/>
      <c r="C103" s="17" t="n"/>
      <c r="D103" s="17" t="n"/>
      <c r="E103" s="17" t="n"/>
      <c r="F103" s="17" t="n"/>
      <c r="G103" s="25">
        <f>IF(F103="","",IFERROR(INDEX('Configuração'!$B$11:$B$20,MATCH(F103,'Configuração'!$A$11:$A$20,0)),""))</f>
        <v/>
      </c>
      <c r="H103" s="18" t="n"/>
      <c r="I103" s="25">
        <f>IF(OR(C103="",G103=""),"",MAX(0,G103-IF(H103="",0,H103)))</f>
        <v/>
      </c>
      <c r="J103" s="25">
        <f>IF(C103="","",SUMIF(Pagamentos!$B:$B,A103,Pagamentos!$E:$E))</f>
        <v/>
      </c>
      <c r="K103" s="25">
        <f>IF(OR(C103="",I103=""),"",I103-J103)</f>
        <v/>
      </c>
      <c r="L103" s="26">
        <f>IF(C103="","",IF(N103="Sim","Cancelado",IF(I103="","Sem tipo",IF(I103=0,"Isento",IF(K103&lt;=0,"Quitado",IF(J103&gt;0,"Parcial","Pendente"))))))</f>
        <v/>
      </c>
      <c r="M103" s="24" t="n"/>
      <c r="N103" s="17" t="n"/>
      <c r="O103" s="17" t="n"/>
    </row>
    <row r="104">
      <c r="A104" s="17" t="n">
        <v>99</v>
      </c>
      <c r="B104" s="24" t="n"/>
      <c r="C104" s="17" t="n"/>
      <c r="D104" s="17" t="n"/>
      <c r="E104" s="17" t="n"/>
      <c r="F104" s="17" t="n"/>
      <c r="G104" s="25">
        <f>IF(F104="","",IFERROR(INDEX('Configuração'!$B$11:$B$20,MATCH(F104,'Configuração'!$A$11:$A$20,0)),""))</f>
        <v/>
      </c>
      <c r="H104" s="18" t="n"/>
      <c r="I104" s="25">
        <f>IF(OR(C104="",G104=""),"",MAX(0,G104-IF(H104="",0,H104)))</f>
        <v/>
      </c>
      <c r="J104" s="25">
        <f>IF(C104="","",SUMIF(Pagamentos!$B:$B,A104,Pagamentos!$E:$E))</f>
        <v/>
      </c>
      <c r="K104" s="25">
        <f>IF(OR(C104="",I104=""),"",I104-J104)</f>
        <v/>
      </c>
      <c r="L104" s="26">
        <f>IF(C104="","",IF(N104="Sim","Cancelado",IF(I104="","Sem tipo",IF(I104=0,"Isento",IF(K104&lt;=0,"Quitado",IF(J104&gt;0,"Parcial","Pendente"))))))</f>
        <v/>
      </c>
      <c r="M104" s="24" t="n"/>
      <c r="N104" s="17" t="n"/>
      <c r="O104" s="17" t="n"/>
    </row>
    <row r="105">
      <c r="A105" s="17" t="n">
        <v>100</v>
      </c>
      <c r="B105" s="24" t="n"/>
      <c r="C105" s="17" t="n"/>
      <c r="D105" s="17" t="n"/>
      <c r="E105" s="17" t="n"/>
      <c r="F105" s="17" t="n"/>
      <c r="G105" s="25">
        <f>IF(F105="","",IFERROR(INDEX('Configuração'!$B$11:$B$20,MATCH(F105,'Configuração'!$A$11:$A$20,0)),""))</f>
        <v/>
      </c>
      <c r="H105" s="18" t="n"/>
      <c r="I105" s="25">
        <f>IF(OR(C105="",G105=""),"",MAX(0,G105-IF(H105="",0,H105)))</f>
        <v/>
      </c>
      <c r="J105" s="25">
        <f>IF(C105="","",SUMIF(Pagamentos!$B:$B,A105,Pagamentos!$E:$E))</f>
        <v/>
      </c>
      <c r="K105" s="25">
        <f>IF(OR(C105="",I105=""),"",I105-J105)</f>
        <v/>
      </c>
      <c r="L105" s="26">
        <f>IF(C105="","",IF(N105="Sim","Cancelado",IF(I105="","Sem tipo",IF(I105=0,"Isento",IF(K105&lt;=0,"Quitado",IF(J105&gt;0,"Parcial","Pendente"))))))</f>
        <v/>
      </c>
      <c r="M105" s="24" t="n"/>
      <c r="N105" s="17" t="n"/>
      <c r="O105" s="17" t="n"/>
    </row>
    <row r="106">
      <c r="A106" s="17" t="n">
        <v>101</v>
      </c>
      <c r="B106" s="24" t="n"/>
      <c r="C106" s="17" t="n"/>
      <c r="D106" s="17" t="n"/>
      <c r="E106" s="17" t="n"/>
      <c r="F106" s="17" t="n"/>
      <c r="G106" s="25">
        <f>IF(F106="","",IFERROR(INDEX('Configuração'!$B$11:$B$20,MATCH(F106,'Configuração'!$A$11:$A$20,0)),""))</f>
        <v/>
      </c>
      <c r="H106" s="18" t="n"/>
      <c r="I106" s="25">
        <f>IF(OR(C106="",G106=""),"",MAX(0,G106-IF(H106="",0,H106)))</f>
        <v/>
      </c>
      <c r="J106" s="25">
        <f>IF(C106="","",SUMIF(Pagamentos!$B:$B,A106,Pagamentos!$E:$E))</f>
        <v/>
      </c>
      <c r="K106" s="25">
        <f>IF(OR(C106="",I106=""),"",I106-J106)</f>
        <v/>
      </c>
      <c r="L106" s="26">
        <f>IF(C106="","",IF(N106="Sim","Cancelado",IF(I106="","Sem tipo",IF(I106=0,"Isento",IF(K106&lt;=0,"Quitado",IF(J106&gt;0,"Parcial","Pendente"))))))</f>
        <v/>
      </c>
      <c r="M106" s="24" t="n"/>
      <c r="N106" s="17" t="n"/>
      <c r="O106" s="17" t="n"/>
    </row>
    <row r="107">
      <c r="A107" s="17" t="n">
        <v>102</v>
      </c>
      <c r="B107" s="24" t="n"/>
      <c r="C107" s="17" t="n"/>
      <c r="D107" s="17" t="n"/>
      <c r="E107" s="17" t="n"/>
      <c r="F107" s="17" t="n"/>
      <c r="G107" s="25">
        <f>IF(F107="","",IFERROR(INDEX('Configuração'!$B$11:$B$20,MATCH(F107,'Configuração'!$A$11:$A$20,0)),""))</f>
        <v/>
      </c>
      <c r="H107" s="18" t="n"/>
      <c r="I107" s="25">
        <f>IF(OR(C107="",G107=""),"",MAX(0,G107-IF(H107="",0,H107)))</f>
        <v/>
      </c>
      <c r="J107" s="25">
        <f>IF(C107="","",SUMIF(Pagamentos!$B:$B,A107,Pagamentos!$E:$E))</f>
        <v/>
      </c>
      <c r="K107" s="25">
        <f>IF(OR(C107="",I107=""),"",I107-J107)</f>
        <v/>
      </c>
      <c r="L107" s="26">
        <f>IF(C107="","",IF(N107="Sim","Cancelado",IF(I107="","Sem tipo",IF(I107=0,"Isento",IF(K107&lt;=0,"Quitado",IF(J107&gt;0,"Parcial","Pendente"))))))</f>
        <v/>
      </c>
      <c r="M107" s="24" t="n"/>
      <c r="N107" s="17" t="n"/>
      <c r="O107" s="17" t="n"/>
    </row>
    <row r="108">
      <c r="A108" s="17" t="n">
        <v>103</v>
      </c>
      <c r="B108" s="24" t="n"/>
      <c r="C108" s="17" t="n"/>
      <c r="D108" s="17" t="n"/>
      <c r="E108" s="17" t="n"/>
      <c r="F108" s="17" t="n"/>
      <c r="G108" s="25">
        <f>IF(F108="","",IFERROR(INDEX('Configuração'!$B$11:$B$20,MATCH(F108,'Configuração'!$A$11:$A$20,0)),""))</f>
        <v/>
      </c>
      <c r="H108" s="18" t="n"/>
      <c r="I108" s="25">
        <f>IF(OR(C108="",G108=""),"",MAX(0,G108-IF(H108="",0,H108)))</f>
        <v/>
      </c>
      <c r="J108" s="25">
        <f>IF(C108="","",SUMIF(Pagamentos!$B:$B,A108,Pagamentos!$E:$E))</f>
        <v/>
      </c>
      <c r="K108" s="25">
        <f>IF(OR(C108="",I108=""),"",I108-J108)</f>
        <v/>
      </c>
      <c r="L108" s="26">
        <f>IF(C108="","",IF(N108="Sim","Cancelado",IF(I108="","Sem tipo",IF(I108=0,"Isento",IF(K108&lt;=0,"Quitado",IF(J108&gt;0,"Parcial","Pendente"))))))</f>
        <v/>
      </c>
      <c r="M108" s="24" t="n"/>
      <c r="N108" s="17" t="n"/>
      <c r="O108" s="17" t="n"/>
    </row>
    <row r="109">
      <c r="A109" s="17" t="n">
        <v>104</v>
      </c>
      <c r="B109" s="24" t="n"/>
      <c r="C109" s="17" t="n"/>
      <c r="D109" s="17" t="n"/>
      <c r="E109" s="17" t="n"/>
      <c r="F109" s="17" t="n"/>
      <c r="G109" s="25">
        <f>IF(F109="","",IFERROR(INDEX('Configuração'!$B$11:$B$20,MATCH(F109,'Configuração'!$A$11:$A$20,0)),""))</f>
        <v/>
      </c>
      <c r="H109" s="18" t="n"/>
      <c r="I109" s="25">
        <f>IF(OR(C109="",G109=""),"",MAX(0,G109-IF(H109="",0,H109)))</f>
        <v/>
      </c>
      <c r="J109" s="25">
        <f>IF(C109="","",SUMIF(Pagamentos!$B:$B,A109,Pagamentos!$E:$E))</f>
        <v/>
      </c>
      <c r="K109" s="25">
        <f>IF(OR(C109="",I109=""),"",I109-J109)</f>
        <v/>
      </c>
      <c r="L109" s="26">
        <f>IF(C109="","",IF(N109="Sim","Cancelado",IF(I109="","Sem tipo",IF(I109=0,"Isento",IF(K109&lt;=0,"Quitado",IF(J109&gt;0,"Parcial","Pendente"))))))</f>
        <v/>
      </c>
      <c r="M109" s="24" t="n"/>
      <c r="N109" s="17" t="n"/>
      <c r="O109" s="17" t="n"/>
    </row>
    <row r="110">
      <c r="A110" s="17" t="n">
        <v>105</v>
      </c>
      <c r="B110" s="24" t="n"/>
      <c r="C110" s="17" t="n"/>
      <c r="D110" s="17" t="n"/>
      <c r="E110" s="17" t="n"/>
      <c r="F110" s="17" t="n"/>
      <c r="G110" s="25">
        <f>IF(F110="","",IFERROR(INDEX('Configuração'!$B$11:$B$20,MATCH(F110,'Configuração'!$A$11:$A$20,0)),""))</f>
        <v/>
      </c>
      <c r="H110" s="18" t="n"/>
      <c r="I110" s="25">
        <f>IF(OR(C110="",G110=""),"",MAX(0,G110-IF(H110="",0,H110)))</f>
        <v/>
      </c>
      <c r="J110" s="25">
        <f>IF(C110="","",SUMIF(Pagamentos!$B:$B,A110,Pagamentos!$E:$E))</f>
        <v/>
      </c>
      <c r="K110" s="25">
        <f>IF(OR(C110="",I110=""),"",I110-J110)</f>
        <v/>
      </c>
      <c r="L110" s="26">
        <f>IF(C110="","",IF(N110="Sim","Cancelado",IF(I110="","Sem tipo",IF(I110=0,"Isento",IF(K110&lt;=0,"Quitado",IF(J110&gt;0,"Parcial","Pendente"))))))</f>
        <v/>
      </c>
      <c r="M110" s="24" t="n"/>
      <c r="N110" s="17" t="n"/>
      <c r="O110" s="17" t="n"/>
    </row>
    <row r="111">
      <c r="A111" s="17" t="n">
        <v>106</v>
      </c>
      <c r="B111" s="24" t="n"/>
      <c r="C111" s="17" t="n"/>
      <c r="D111" s="17" t="n"/>
      <c r="E111" s="17" t="n"/>
      <c r="F111" s="17" t="n"/>
      <c r="G111" s="25">
        <f>IF(F111="","",IFERROR(INDEX('Configuração'!$B$11:$B$20,MATCH(F111,'Configuração'!$A$11:$A$20,0)),""))</f>
        <v/>
      </c>
      <c r="H111" s="18" t="n"/>
      <c r="I111" s="25">
        <f>IF(OR(C111="",G111=""),"",MAX(0,G111-IF(H111="",0,H111)))</f>
        <v/>
      </c>
      <c r="J111" s="25">
        <f>IF(C111="","",SUMIF(Pagamentos!$B:$B,A111,Pagamentos!$E:$E))</f>
        <v/>
      </c>
      <c r="K111" s="25">
        <f>IF(OR(C111="",I111=""),"",I111-J111)</f>
        <v/>
      </c>
      <c r="L111" s="26">
        <f>IF(C111="","",IF(N111="Sim","Cancelado",IF(I111="","Sem tipo",IF(I111=0,"Isento",IF(K111&lt;=0,"Quitado",IF(J111&gt;0,"Parcial","Pendente"))))))</f>
        <v/>
      </c>
      <c r="M111" s="24" t="n"/>
      <c r="N111" s="17" t="n"/>
      <c r="O111" s="17" t="n"/>
    </row>
    <row r="112">
      <c r="A112" s="17" t="n">
        <v>107</v>
      </c>
      <c r="B112" s="24" t="n"/>
      <c r="C112" s="17" t="n"/>
      <c r="D112" s="17" t="n"/>
      <c r="E112" s="17" t="n"/>
      <c r="F112" s="17" t="n"/>
      <c r="G112" s="25">
        <f>IF(F112="","",IFERROR(INDEX('Configuração'!$B$11:$B$20,MATCH(F112,'Configuração'!$A$11:$A$20,0)),""))</f>
        <v/>
      </c>
      <c r="H112" s="18" t="n"/>
      <c r="I112" s="25">
        <f>IF(OR(C112="",G112=""),"",MAX(0,G112-IF(H112="",0,H112)))</f>
        <v/>
      </c>
      <c r="J112" s="25">
        <f>IF(C112="","",SUMIF(Pagamentos!$B:$B,A112,Pagamentos!$E:$E))</f>
        <v/>
      </c>
      <c r="K112" s="25">
        <f>IF(OR(C112="",I112=""),"",I112-J112)</f>
        <v/>
      </c>
      <c r="L112" s="26">
        <f>IF(C112="","",IF(N112="Sim","Cancelado",IF(I112="","Sem tipo",IF(I112=0,"Isento",IF(K112&lt;=0,"Quitado",IF(J112&gt;0,"Parcial","Pendente"))))))</f>
        <v/>
      </c>
      <c r="M112" s="24" t="n"/>
      <c r="N112" s="17" t="n"/>
      <c r="O112" s="17" t="n"/>
    </row>
    <row r="113">
      <c r="A113" s="17" t="n">
        <v>108</v>
      </c>
      <c r="B113" s="24" t="n"/>
      <c r="C113" s="17" t="n"/>
      <c r="D113" s="17" t="n"/>
      <c r="E113" s="17" t="n"/>
      <c r="F113" s="17" t="n"/>
      <c r="G113" s="25">
        <f>IF(F113="","",IFERROR(INDEX('Configuração'!$B$11:$B$20,MATCH(F113,'Configuração'!$A$11:$A$20,0)),""))</f>
        <v/>
      </c>
      <c r="H113" s="18" t="n"/>
      <c r="I113" s="25">
        <f>IF(OR(C113="",G113=""),"",MAX(0,G113-IF(H113="",0,H113)))</f>
        <v/>
      </c>
      <c r="J113" s="25">
        <f>IF(C113="","",SUMIF(Pagamentos!$B:$B,A113,Pagamentos!$E:$E))</f>
        <v/>
      </c>
      <c r="K113" s="25">
        <f>IF(OR(C113="",I113=""),"",I113-J113)</f>
        <v/>
      </c>
      <c r="L113" s="26">
        <f>IF(C113="","",IF(N113="Sim","Cancelado",IF(I113="","Sem tipo",IF(I113=0,"Isento",IF(K113&lt;=0,"Quitado",IF(J113&gt;0,"Parcial","Pendente"))))))</f>
        <v/>
      </c>
      <c r="M113" s="24" t="n"/>
      <c r="N113" s="17" t="n"/>
      <c r="O113" s="17" t="n"/>
    </row>
    <row r="114">
      <c r="A114" s="17" t="n">
        <v>109</v>
      </c>
      <c r="B114" s="24" t="n"/>
      <c r="C114" s="17" t="n"/>
      <c r="D114" s="17" t="n"/>
      <c r="E114" s="17" t="n"/>
      <c r="F114" s="17" t="n"/>
      <c r="G114" s="25">
        <f>IF(F114="","",IFERROR(INDEX('Configuração'!$B$11:$B$20,MATCH(F114,'Configuração'!$A$11:$A$20,0)),""))</f>
        <v/>
      </c>
      <c r="H114" s="18" t="n"/>
      <c r="I114" s="25">
        <f>IF(OR(C114="",G114=""),"",MAX(0,G114-IF(H114="",0,H114)))</f>
        <v/>
      </c>
      <c r="J114" s="25">
        <f>IF(C114="","",SUMIF(Pagamentos!$B:$B,A114,Pagamentos!$E:$E))</f>
        <v/>
      </c>
      <c r="K114" s="25">
        <f>IF(OR(C114="",I114=""),"",I114-J114)</f>
        <v/>
      </c>
      <c r="L114" s="26">
        <f>IF(C114="","",IF(N114="Sim","Cancelado",IF(I114="","Sem tipo",IF(I114=0,"Isento",IF(K114&lt;=0,"Quitado",IF(J114&gt;0,"Parcial","Pendente"))))))</f>
        <v/>
      </c>
      <c r="M114" s="24" t="n"/>
      <c r="N114" s="17" t="n"/>
      <c r="O114" s="17" t="n"/>
    </row>
    <row r="115">
      <c r="A115" s="17" t="n">
        <v>110</v>
      </c>
      <c r="B115" s="24" t="n"/>
      <c r="C115" s="17" t="n"/>
      <c r="D115" s="17" t="n"/>
      <c r="E115" s="17" t="n"/>
      <c r="F115" s="17" t="n"/>
      <c r="G115" s="25">
        <f>IF(F115="","",IFERROR(INDEX('Configuração'!$B$11:$B$20,MATCH(F115,'Configuração'!$A$11:$A$20,0)),""))</f>
        <v/>
      </c>
      <c r="H115" s="18" t="n"/>
      <c r="I115" s="25">
        <f>IF(OR(C115="",G115=""),"",MAX(0,G115-IF(H115="",0,H115)))</f>
        <v/>
      </c>
      <c r="J115" s="25">
        <f>IF(C115="","",SUMIF(Pagamentos!$B:$B,A115,Pagamentos!$E:$E))</f>
        <v/>
      </c>
      <c r="K115" s="25">
        <f>IF(OR(C115="",I115=""),"",I115-J115)</f>
        <v/>
      </c>
      <c r="L115" s="26">
        <f>IF(C115="","",IF(N115="Sim","Cancelado",IF(I115="","Sem tipo",IF(I115=0,"Isento",IF(K115&lt;=0,"Quitado",IF(J115&gt;0,"Parcial","Pendente"))))))</f>
        <v/>
      </c>
      <c r="M115" s="24" t="n"/>
      <c r="N115" s="17" t="n"/>
      <c r="O115" s="17" t="n"/>
    </row>
    <row r="116">
      <c r="A116" s="17" t="n">
        <v>111</v>
      </c>
      <c r="B116" s="24" t="n"/>
      <c r="C116" s="17" t="n"/>
      <c r="D116" s="17" t="n"/>
      <c r="E116" s="17" t="n"/>
      <c r="F116" s="17" t="n"/>
      <c r="G116" s="25">
        <f>IF(F116="","",IFERROR(INDEX('Configuração'!$B$11:$B$20,MATCH(F116,'Configuração'!$A$11:$A$20,0)),""))</f>
        <v/>
      </c>
      <c r="H116" s="18" t="n"/>
      <c r="I116" s="25">
        <f>IF(OR(C116="",G116=""),"",MAX(0,G116-IF(H116="",0,H116)))</f>
        <v/>
      </c>
      <c r="J116" s="25">
        <f>IF(C116="","",SUMIF(Pagamentos!$B:$B,A116,Pagamentos!$E:$E))</f>
        <v/>
      </c>
      <c r="K116" s="25">
        <f>IF(OR(C116="",I116=""),"",I116-J116)</f>
        <v/>
      </c>
      <c r="L116" s="26">
        <f>IF(C116="","",IF(N116="Sim","Cancelado",IF(I116="","Sem tipo",IF(I116=0,"Isento",IF(K116&lt;=0,"Quitado",IF(J116&gt;0,"Parcial","Pendente"))))))</f>
        <v/>
      </c>
      <c r="M116" s="24" t="n"/>
      <c r="N116" s="17" t="n"/>
      <c r="O116" s="17" t="n"/>
    </row>
    <row r="117">
      <c r="A117" s="17" t="n">
        <v>112</v>
      </c>
      <c r="B117" s="24" t="n"/>
      <c r="C117" s="17" t="n"/>
      <c r="D117" s="17" t="n"/>
      <c r="E117" s="17" t="n"/>
      <c r="F117" s="17" t="n"/>
      <c r="G117" s="25">
        <f>IF(F117="","",IFERROR(INDEX('Configuração'!$B$11:$B$20,MATCH(F117,'Configuração'!$A$11:$A$20,0)),""))</f>
        <v/>
      </c>
      <c r="H117" s="18" t="n"/>
      <c r="I117" s="25">
        <f>IF(OR(C117="",G117=""),"",MAX(0,G117-IF(H117="",0,H117)))</f>
        <v/>
      </c>
      <c r="J117" s="25">
        <f>IF(C117="","",SUMIF(Pagamentos!$B:$B,A117,Pagamentos!$E:$E))</f>
        <v/>
      </c>
      <c r="K117" s="25">
        <f>IF(OR(C117="",I117=""),"",I117-J117)</f>
        <v/>
      </c>
      <c r="L117" s="26">
        <f>IF(C117="","",IF(N117="Sim","Cancelado",IF(I117="","Sem tipo",IF(I117=0,"Isento",IF(K117&lt;=0,"Quitado",IF(J117&gt;0,"Parcial","Pendente"))))))</f>
        <v/>
      </c>
      <c r="M117" s="24" t="n"/>
      <c r="N117" s="17" t="n"/>
      <c r="O117" s="17" t="n"/>
    </row>
    <row r="118">
      <c r="A118" s="17" t="n">
        <v>113</v>
      </c>
      <c r="B118" s="24" t="n"/>
      <c r="C118" s="17" t="n"/>
      <c r="D118" s="17" t="n"/>
      <c r="E118" s="17" t="n"/>
      <c r="F118" s="17" t="n"/>
      <c r="G118" s="25">
        <f>IF(F118="","",IFERROR(INDEX('Configuração'!$B$11:$B$20,MATCH(F118,'Configuração'!$A$11:$A$20,0)),""))</f>
        <v/>
      </c>
      <c r="H118" s="18" t="n"/>
      <c r="I118" s="25">
        <f>IF(OR(C118="",G118=""),"",MAX(0,G118-IF(H118="",0,H118)))</f>
        <v/>
      </c>
      <c r="J118" s="25">
        <f>IF(C118="","",SUMIF(Pagamentos!$B:$B,A118,Pagamentos!$E:$E))</f>
        <v/>
      </c>
      <c r="K118" s="25">
        <f>IF(OR(C118="",I118=""),"",I118-J118)</f>
        <v/>
      </c>
      <c r="L118" s="26">
        <f>IF(C118="","",IF(N118="Sim","Cancelado",IF(I118="","Sem tipo",IF(I118=0,"Isento",IF(K118&lt;=0,"Quitado",IF(J118&gt;0,"Parcial","Pendente"))))))</f>
        <v/>
      </c>
      <c r="M118" s="24" t="n"/>
      <c r="N118" s="17" t="n"/>
      <c r="O118" s="17" t="n"/>
    </row>
    <row r="119">
      <c r="A119" s="17" t="n">
        <v>114</v>
      </c>
      <c r="B119" s="24" t="n"/>
      <c r="C119" s="17" t="n"/>
      <c r="D119" s="17" t="n"/>
      <c r="E119" s="17" t="n"/>
      <c r="F119" s="17" t="n"/>
      <c r="G119" s="25">
        <f>IF(F119="","",IFERROR(INDEX('Configuração'!$B$11:$B$20,MATCH(F119,'Configuração'!$A$11:$A$20,0)),""))</f>
        <v/>
      </c>
      <c r="H119" s="18" t="n"/>
      <c r="I119" s="25">
        <f>IF(OR(C119="",G119=""),"",MAX(0,G119-IF(H119="",0,H119)))</f>
        <v/>
      </c>
      <c r="J119" s="25">
        <f>IF(C119="","",SUMIF(Pagamentos!$B:$B,A119,Pagamentos!$E:$E))</f>
        <v/>
      </c>
      <c r="K119" s="25">
        <f>IF(OR(C119="",I119=""),"",I119-J119)</f>
        <v/>
      </c>
      <c r="L119" s="26">
        <f>IF(C119="","",IF(N119="Sim","Cancelado",IF(I119="","Sem tipo",IF(I119=0,"Isento",IF(K119&lt;=0,"Quitado",IF(J119&gt;0,"Parcial","Pendente"))))))</f>
        <v/>
      </c>
      <c r="M119" s="24" t="n"/>
      <c r="N119" s="17" t="n"/>
      <c r="O119" s="17" t="n"/>
    </row>
    <row r="120">
      <c r="A120" s="17" t="n">
        <v>115</v>
      </c>
      <c r="B120" s="24" t="n"/>
      <c r="C120" s="17" t="n"/>
      <c r="D120" s="17" t="n"/>
      <c r="E120" s="17" t="n"/>
      <c r="F120" s="17" t="n"/>
      <c r="G120" s="25">
        <f>IF(F120="","",IFERROR(INDEX('Configuração'!$B$11:$B$20,MATCH(F120,'Configuração'!$A$11:$A$20,0)),""))</f>
        <v/>
      </c>
      <c r="H120" s="18" t="n"/>
      <c r="I120" s="25">
        <f>IF(OR(C120="",G120=""),"",MAX(0,G120-IF(H120="",0,H120)))</f>
        <v/>
      </c>
      <c r="J120" s="25">
        <f>IF(C120="","",SUMIF(Pagamentos!$B:$B,A120,Pagamentos!$E:$E))</f>
        <v/>
      </c>
      <c r="K120" s="25">
        <f>IF(OR(C120="",I120=""),"",I120-J120)</f>
        <v/>
      </c>
      <c r="L120" s="26">
        <f>IF(C120="","",IF(N120="Sim","Cancelado",IF(I120="","Sem tipo",IF(I120=0,"Isento",IF(K120&lt;=0,"Quitado",IF(J120&gt;0,"Parcial","Pendente"))))))</f>
        <v/>
      </c>
      <c r="M120" s="24" t="n"/>
      <c r="N120" s="17" t="n"/>
      <c r="O120" s="17" t="n"/>
    </row>
    <row r="121">
      <c r="A121" s="17" t="n">
        <v>116</v>
      </c>
      <c r="B121" s="24" t="n"/>
      <c r="C121" s="17" t="n"/>
      <c r="D121" s="17" t="n"/>
      <c r="E121" s="17" t="n"/>
      <c r="F121" s="17" t="n"/>
      <c r="G121" s="25">
        <f>IF(F121="","",IFERROR(INDEX('Configuração'!$B$11:$B$20,MATCH(F121,'Configuração'!$A$11:$A$20,0)),""))</f>
        <v/>
      </c>
      <c r="H121" s="18" t="n"/>
      <c r="I121" s="25">
        <f>IF(OR(C121="",G121=""),"",MAX(0,G121-IF(H121="",0,H121)))</f>
        <v/>
      </c>
      <c r="J121" s="25">
        <f>IF(C121="","",SUMIF(Pagamentos!$B:$B,A121,Pagamentos!$E:$E))</f>
        <v/>
      </c>
      <c r="K121" s="25">
        <f>IF(OR(C121="",I121=""),"",I121-J121)</f>
        <v/>
      </c>
      <c r="L121" s="26">
        <f>IF(C121="","",IF(N121="Sim","Cancelado",IF(I121="","Sem tipo",IF(I121=0,"Isento",IF(K121&lt;=0,"Quitado",IF(J121&gt;0,"Parcial","Pendente"))))))</f>
        <v/>
      </c>
      <c r="M121" s="24" t="n"/>
      <c r="N121" s="17" t="n"/>
      <c r="O121" s="17" t="n"/>
    </row>
    <row r="122">
      <c r="A122" s="17" t="n">
        <v>117</v>
      </c>
      <c r="B122" s="24" t="n"/>
      <c r="C122" s="17" t="n"/>
      <c r="D122" s="17" t="n"/>
      <c r="E122" s="17" t="n"/>
      <c r="F122" s="17" t="n"/>
      <c r="G122" s="25">
        <f>IF(F122="","",IFERROR(INDEX('Configuração'!$B$11:$B$20,MATCH(F122,'Configuração'!$A$11:$A$20,0)),""))</f>
        <v/>
      </c>
      <c r="H122" s="18" t="n"/>
      <c r="I122" s="25">
        <f>IF(OR(C122="",G122=""),"",MAX(0,G122-IF(H122="",0,H122)))</f>
        <v/>
      </c>
      <c r="J122" s="25">
        <f>IF(C122="","",SUMIF(Pagamentos!$B:$B,A122,Pagamentos!$E:$E))</f>
        <v/>
      </c>
      <c r="K122" s="25">
        <f>IF(OR(C122="",I122=""),"",I122-J122)</f>
        <v/>
      </c>
      <c r="L122" s="26">
        <f>IF(C122="","",IF(N122="Sim","Cancelado",IF(I122="","Sem tipo",IF(I122=0,"Isento",IF(K122&lt;=0,"Quitado",IF(J122&gt;0,"Parcial","Pendente"))))))</f>
        <v/>
      </c>
      <c r="M122" s="24" t="n"/>
      <c r="N122" s="17" t="n"/>
      <c r="O122" s="17" t="n"/>
    </row>
    <row r="123">
      <c r="A123" s="17" t="n">
        <v>118</v>
      </c>
      <c r="B123" s="24" t="n"/>
      <c r="C123" s="17" t="n"/>
      <c r="D123" s="17" t="n"/>
      <c r="E123" s="17" t="n"/>
      <c r="F123" s="17" t="n"/>
      <c r="G123" s="25">
        <f>IF(F123="","",IFERROR(INDEX('Configuração'!$B$11:$B$20,MATCH(F123,'Configuração'!$A$11:$A$20,0)),""))</f>
        <v/>
      </c>
      <c r="H123" s="18" t="n"/>
      <c r="I123" s="25">
        <f>IF(OR(C123="",G123=""),"",MAX(0,G123-IF(H123="",0,H123)))</f>
        <v/>
      </c>
      <c r="J123" s="25">
        <f>IF(C123="","",SUMIF(Pagamentos!$B:$B,A123,Pagamentos!$E:$E))</f>
        <v/>
      </c>
      <c r="K123" s="25">
        <f>IF(OR(C123="",I123=""),"",I123-J123)</f>
        <v/>
      </c>
      <c r="L123" s="26">
        <f>IF(C123="","",IF(N123="Sim","Cancelado",IF(I123="","Sem tipo",IF(I123=0,"Isento",IF(K123&lt;=0,"Quitado",IF(J123&gt;0,"Parcial","Pendente"))))))</f>
        <v/>
      </c>
      <c r="M123" s="24" t="n"/>
      <c r="N123" s="17" t="n"/>
      <c r="O123" s="17" t="n"/>
    </row>
    <row r="124">
      <c r="A124" s="17" t="n">
        <v>119</v>
      </c>
      <c r="B124" s="24" t="n"/>
      <c r="C124" s="17" t="n"/>
      <c r="D124" s="17" t="n"/>
      <c r="E124" s="17" t="n"/>
      <c r="F124" s="17" t="n"/>
      <c r="G124" s="25">
        <f>IF(F124="","",IFERROR(INDEX('Configuração'!$B$11:$B$20,MATCH(F124,'Configuração'!$A$11:$A$20,0)),""))</f>
        <v/>
      </c>
      <c r="H124" s="18" t="n"/>
      <c r="I124" s="25">
        <f>IF(OR(C124="",G124=""),"",MAX(0,G124-IF(H124="",0,H124)))</f>
        <v/>
      </c>
      <c r="J124" s="25">
        <f>IF(C124="","",SUMIF(Pagamentos!$B:$B,A124,Pagamentos!$E:$E))</f>
        <v/>
      </c>
      <c r="K124" s="25">
        <f>IF(OR(C124="",I124=""),"",I124-J124)</f>
        <v/>
      </c>
      <c r="L124" s="26">
        <f>IF(C124="","",IF(N124="Sim","Cancelado",IF(I124="","Sem tipo",IF(I124=0,"Isento",IF(K124&lt;=0,"Quitado",IF(J124&gt;0,"Parcial","Pendente"))))))</f>
        <v/>
      </c>
      <c r="M124" s="24" t="n"/>
      <c r="N124" s="17" t="n"/>
      <c r="O124" s="17" t="n"/>
    </row>
    <row r="125">
      <c r="A125" s="17" t="n">
        <v>120</v>
      </c>
      <c r="B125" s="24" t="n"/>
      <c r="C125" s="17" t="n"/>
      <c r="D125" s="17" t="n"/>
      <c r="E125" s="17" t="n"/>
      <c r="F125" s="17" t="n"/>
      <c r="G125" s="25">
        <f>IF(F125="","",IFERROR(INDEX('Configuração'!$B$11:$B$20,MATCH(F125,'Configuração'!$A$11:$A$20,0)),""))</f>
        <v/>
      </c>
      <c r="H125" s="18" t="n"/>
      <c r="I125" s="25">
        <f>IF(OR(C125="",G125=""),"",MAX(0,G125-IF(H125="",0,H125)))</f>
        <v/>
      </c>
      <c r="J125" s="25">
        <f>IF(C125="","",SUMIF(Pagamentos!$B:$B,A125,Pagamentos!$E:$E))</f>
        <v/>
      </c>
      <c r="K125" s="25">
        <f>IF(OR(C125="",I125=""),"",I125-J125)</f>
        <v/>
      </c>
      <c r="L125" s="26">
        <f>IF(C125="","",IF(N125="Sim","Cancelado",IF(I125="","Sem tipo",IF(I125=0,"Isento",IF(K125&lt;=0,"Quitado",IF(J125&gt;0,"Parcial","Pendente"))))))</f>
        <v/>
      </c>
      <c r="M125" s="24" t="n"/>
      <c r="N125" s="17" t="n"/>
      <c r="O125" s="17" t="n"/>
    </row>
    <row r="126">
      <c r="A126" s="17" t="n">
        <v>121</v>
      </c>
      <c r="B126" s="24" t="n"/>
      <c r="C126" s="17" t="n"/>
      <c r="D126" s="17" t="n"/>
      <c r="E126" s="17" t="n"/>
      <c r="F126" s="17" t="n"/>
      <c r="G126" s="25">
        <f>IF(F126="","",IFERROR(INDEX('Configuração'!$B$11:$B$20,MATCH(F126,'Configuração'!$A$11:$A$20,0)),""))</f>
        <v/>
      </c>
      <c r="H126" s="18" t="n"/>
      <c r="I126" s="25">
        <f>IF(OR(C126="",G126=""),"",MAX(0,G126-IF(H126="",0,H126)))</f>
        <v/>
      </c>
      <c r="J126" s="25">
        <f>IF(C126="","",SUMIF(Pagamentos!$B:$B,A126,Pagamentos!$E:$E))</f>
        <v/>
      </c>
      <c r="K126" s="25">
        <f>IF(OR(C126="",I126=""),"",I126-J126)</f>
        <v/>
      </c>
      <c r="L126" s="26">
        <f>IF(C126="","",IF(N126="Sim","Cancelado",IF(I126="","Sem tipo",IF(I126=0,"Isento",IF(K126&lt;=0,"Quitado",IF(J126&gt;0,"Parcial","Pendente"))))))</f>
        <v/>
      </c>
      <c r="M126" s="24" t="n"/>
      <c r="N126" s="17" t="n"/>
      <c r="O126" s="17" t="n"/>
    </row>
    <row r="127">
      <c r="A127" s="17" t="n">
        <v>122</v>
      </c>
      <c r="B127" s="24" t="n"/>
      <c r="C127" s="17" t="n"/>
      <c r="D127" s="17" t="n"/>
      <c r="E127" s="17" t="n"/>
      <c r="F127" s="17" t="n"/>
      <c r="G127" s="25">
        <f>IF(F127="","",IFERROR(INDEX('Configuração'!$B$11:$B$20,MATCH(F127,'Configuração'!$A$11:$A$20,0)),""))</f>
        <v/>
      </c>
      <c r="H127" s="18" t="n"/>
      <c r="I127" s="25">
        <f>IF(OR(C127="",G127=""),"",MAX(0,G127-IF(H127="",0,H127)))</f>
        <v/>
      </c>
      <c r="J127" s="25">
        <f>IF(C127="","",SUMIF(Pagamentos!$B:$B,A127,Pagamentos!$E:$E))</f>
        <v/>
      </c>
      <c r="K127" s="25">
        <f>IF(OR(C127="",I127=""),"",I127-J127)</f>
        <v/>
      </c>
      <c r="L127" s="26">
        <f>IF(C127="","",IF(N127="Sim","Cancelado",IF(I127="","Sem tipo",IF(I127=0,"Isento",IF(K127&lt;=0,"Quitado",IF(J127&gt;0,"Parcial","Pendente"))))))</f>
        <v/>
      </c>
      <c r="M127" s="24" t="n"/>
      <c r="N127" s="17" t="n"/>
      <c r="O127" s="17" t="n"/>
    </row>
    <row r="128">
      <c r="A128" s="17" t="n">
        <v>123</v>
      </c>
      <c r="B128" s="24" t="n"/>
      <c r="C128" s="17" t="n"/>
      <c r="D128" s="17" t="n"/>
      <c r="E128" s="17" t="n"/>
      <c r="F128" s="17" t="n"/>
      <c r="G128" s="25">
        <f>IF(F128="","",IFERROR(INDEX('Configuração'!$B$11:$B$20,MATCH(F128,'Configuração'!$A$11:$A$20,0)),""))</f>
        <v/>
      </c>
      <c r="H128" s="18" t="n"/>
      <c r="I128" s="25">
        <f>IF(OR(C128="",G128=""),"",MAX(0,G128-IF(H128="",0,H128)))</f>
        <v/>
      </c>
      <c r="J128" s="25">
        <f>IF(C128="","",SUMIF(Pagamentos!$B:$B,A128,Pagamentos!$E:$E))</f>
        <v/>
      </c>
      <c r="K128" s="25">
        <f>IF(OR(C128="",I128=""),"",I128-J128)</f>
        <v/>
      </c>
      <c r="L128" s="26">
        <f>IF(C128="","",IF(N128="Sim","Cancelado",IF(I128="","Sem tipo",IF(I128=0,"Isento",IF(K128&lt;=0,"Quitado",IF(J128&gt;0,"Parcial","Pendente"))))))</f>
        <v/>
      </c>
      <c r="M128" s="24" t="n"/>
      <c r="N128" s="17" t="n"/>
      <c r="O128" s="17" t="n"/>
    </row>
    <row r="129">
      <c r="A129" s="17" t="n">
        <v>124</v>
      </c>
      <c r="B129" s="24" t="n"/>
      <c r="C129" s="17" t="n"/>
      <c r="D129" s="17" t="n"/>
      <c r="E129" s="17" t="n"/>
      <c r="F129" s="17" t="n"/>
      <c r="G129" s="25">
        <f>IF(F129="","",IFERROR(INDEX('Configuração'!$B$11:$B$20,MATCH(F129,'Configuração'!$A$11:$A$20,0)),""))</f>
        <v/>
      </c>
      <c r="H129" s="18" t="n"/>
      <c r="I129" s="25">
        <f>IF(OR(C129="",G129=""),"",MAX(0,G129-IF(H129="",0,H129)))</f>
        <v/>
      </c>
      <c r="J129" s="25">
        <f>IF(C129="","",SUMIF(Pagamentos!$B:$B,A129,Pagamentos!$E:$E))</f>
        <v/>
      </c>
      <c r="K129" s="25">
        <f>IF(OR(C129="",I129=""),"",I129-J129)</f>
        <v/>
      </c>
      <c r="L129" s="26">
        <f>IF(C129="","",IF(N129="Sim","Cancelado",IF(I129="","Sem tipo",IF(I129=0,"Isento",IF(K129&lt;=0,"Quitado",IF(J129&gt;0,"Parcial","Pendente"))))))</f>
        <v/>
      </c>
      <c r="M129" s="24" t="n"/>
      <c r="N129" s="17" t="n"/>
      <c r="O129" s="17" t="n"/>
    </row>
    <row r="130">
      <c r="A130" s="17" t="n">
        <v>125</v>
      </c>
      <c r="B130" s="24" t="n"/>
      <c r="C130" s="17" t="n"/>
      <c r="D130" s="17" t="n"/>
      <c r="E130" s="17" t="n"/>
      <c r="F130" s="17" t="n"/>
      <c r="G130" s="25">
        <f>IF(F130="","",IFERROR(INDEX('Configuração'!$B$11:$B$20,MATCH(F130,'Configuração'!$A$11:$A$20,0)),""))</f>
        <v/>
      </c>
      <c r="H130" s="18" t="n"/>
      <c r="I130" s="25">
        <f>IF(OR(C130="",G130=""),"",MAX(0,G130-IF(H130="",0,H130)))</f>
        <v/>
      </c>
      <c r="J130" s="25">
        <f>IF(C130="","",SUMIF(Pagamentos!$B:$B,A130,Pagamentos!$E:$E))</f>
        <v/>
      </c>
      <c r="K130" s="25">
        <f>IF(OR(C130="",I130=""),"",I130-J130)</f>
        <v/>
      </c>
      <c r="L130" s="26">
        <f>IF(C130="","",IF(N130="Sim","Cancelado",IF(I130="","Sem tipo",IF(I130=0,"Isento",IF(K130&lt;=0,"Quitado",IF(J130&gt;0,"Parcial","Pendente"))))))</f>
        <v/>
      </c>
      <c r="M130" s="24" t="n"/>
      <c r="N130" s="17" t="n"/>
      <c r="O130" s="17" t="n"/>
    </row>
    <row r="131">
      <c r="A131" s="17" t="n">
        <v>126</v>
      </c>
      <c r="B131" s="24" t="n"/>
      <c r="C131" s="17" t="n"/>
      <c r="D131" s="17" t="n"/>
      <c r="E131" s="17" t="n"/>
      <c r="F131" s="17" t="n"/>
      <c r="G131" s="25">
        <f>IF(F131="","",IFERROR(INDEX('Configuração'!$B$11:$B$20,MATCH(F131,'Configuração'!$A$11:$A$20,0)),""))</f>
        <v/>
      </c>
      <c r="H131" s="18" t="n"/>
      <c r="I131" s="25">
        <f>IF(OR(C131="",G131=""),"",MAX(0,G131-IF(H131="",0,H131)))</f>
        <v/>
      </c>
      <c r="J131" s="25">
        <f>IF(C131="","",SUMIF(Pagamentos!$B:$B,A131,Pagamentos!$E:$E))</f>
        <v/>
      </c>
      <c r="K131" s="25">
        <f>IF(OR(C131="",I131=""),"",I131-J131)</f>
        <v/>
      </c>
      <c r="L131" s="26">
        <f>IF(C131="","",IF(N131="Sim","Cancelado",IF(I131="","Sem tipo",IF(I131=0,"Isento",IF(K131&lt;=0,"Quitado",IF(J131&gt;0,"Parcial","Pendente"))))))</f>
        <v/>
      </c>
      <c r="M131" s="24" t="n"/>
      <c r="N131" s="17" t="n"/>
      <c r="O131" s="17" t="n"/>
    </row>
    <row r="132">
      <c r="A132" s="17" t="n">
        <v>127</v>
      </c>
      <c r="B132" s="24" t="n"/>
      <c r="C132" s="17" t="n"/>
      <c r="D132" s="17" t="n"/>
      <c r="E132" s="17" t="n"/>
      <c r="F132" s="17" t="n"/>
      <c r="G132" s="25">
        <f>IF(F132="","",IFERROR(INDEX('Configuração'!$B$11:$B$20,MATCH(F132,'Configuração'!$A$11:$A$20,0)),""))</f>
        <v/>
      </c>
      <c r="H132" s="18" t="n"/>
      <c r="I132" s="25">
        <f>IF(OR(C132="",G132=""),"",MAX(0,G132-IF(H132="",0,H132)))</f>
        <v/>
      </c>
      <c r="J132" s="25">
        <f>IF(C132="","",SUMIF(Pagamentos!$B:$B,A132,Pagamentos!$E:$E))</f>
        <v/>
      </c>
      <c r="K132" s="25">
        <f>IF(OR(C132="",I132=""),"",I132-J132)</f>
        <v/>
      </c>
      <c r="L132" s="26">
        <f>IF(C132="","",IF(N132="Sim","Cancelado",IF(I132="","Sem tipo",IF(I132=0,"Isento",IF(K132&lt;=0,"Quitado",IF(J132&gt;0,"Parcial","Pendente"))))))</f>
        <v/>
      </c>
      <c r="M132" s="24" t="n"/>
      <c r="N132" s="17" t="n"/>
      <c r="O132" s="17" t="n"/>
    </row>
    <row r="133">
      <c r="A133" s="17" t="n">
        <v>128</v>
      </c>
      <c r="B133" s="24" t="n"/>
      <c r="C133" s="17" t="n"/>
      <c r="D133" s="17" t="n"/>
      <c r="E133" s="17" t="n"/>
      <c r="F133" s="17" t="n"/>
      <c r="G133" s="25">
        <f>IF(F133="","",IFERROR(INDEX('Configuração'!$B$11:$B$20,MATCH(F133,'Configuração'!$A$11:$A$20,0)),""))</f>
        <v/>
      </c>
      <c r="H133" s="18" t="n"/>
      <c r="I133" s="25">
        <f>IF(OR(C133="",G133=""),"",MAX(0,G133-IF(H133="",0,H133)))</f>
        <v/>
      </c>
      <c r="J133" s="25">
        <f>IF(C133="","",SUMIF(Pagamentos!$B:$B,A133,Pagamentos!$E:$E))</f>
        <v/>
      </c>
      <c r="K133" s="25">
        <f>IF(OR(C133="",I133=""),"",I133-J133)</f>
        <v/>
      </c>
      <c r="L133" s="26">
        <f>IF(C133="","",IF(N133="Sim","Cancelado",IF(I133="","Sem tipo",IF(I133=0,"Isento",IF(K133&lt;=0,"Quitado",IF(J133&gt;0,"Parcial","Pendente"))))))</f>
        <v/>
      </c>
      <c r="M133" s="24" t="n"/>
      <c r="N133" s="17" t="n"/>
      <c r="O133" s="17" t="n"/>
    </row>
    <row r="134">
      <c r="A134" s="17" t="n">
        <v>129</v>
      </c>
      <c r="B134" s="24" t="n"/>
      <c r="C134" s="17" t="n"/>
      <c r="D134" s="17" t="n"/>
      <c r="E134" s="17" t="n"/>
      <c r="F134" s="17" t="n"/>
      <c r="G134" s="25">
        <f>IF(F134="","",IFERROR(INDEX('Configuração'!$B$11:$B$20,MATCH(F134,'Configuração'!$A$11:$A$20,0)),""))</f>
        <v/>
      </c>
      <c r="H134" s="18" t="n"/>
      <c r="I134" s="25">
        <f>IF(OR(C134="",G134=""),"",MAX(0,G134-IF(H134="",0,H134)))</f>
        <v/>
      </c>
      <c r="J134" s="25">
        <f>IF(C134="","",SUMIF(Pagamentos!$B:$B,A134,Pagamentos!$E:$E))</f>
        <v/>
      </c>
      <c r="K134" s="25">
        <f>IF(OR(C134="",I134=""),"",I134-J134)</f>
        <v/>
      </c>
      <c r="L134" s="26">
        <f>IF(C134="","",IF(N134="Sim","Cancelado",IF(I134="","Sem tipo",IF(I134=0,"Isento",IF(K134&lt;=0,"Quitado",IF(J134&gt;0,"Parcial","Pendente"))))))</f>
        <v/>
      </c>
      <c r="M134" s="24" t="n"/>
      <c r="N134" s="17" t="n"/>
      <c r="O134" s="17" t="n"/>
    </row>
    <row r="135">
      <c r="A135" s="17" t="n">
        <v>130</v>
      </c>
      <c r="B135" s="24" t="n"/>
      <c r="C135" s="17" t="n"/>
      <c r="D135" s="17" t="n"/>
      <c r="E135" s="17" t="n"/>
      <c r="F135" s="17" t="n"/>
      <c r="G135" s="25">
        <f>IF(F135="","",IFERROR(INDEX('Configuração'!$B$11:$B$20,MATCH(F135,'Configuração'!$A$11:$A$20,0)),""))</f>
        <v/>
      </c>
      <c r="H135" s="18" t="n"/>
      <c r="I135" s="25">
        <f>IF(OR(C135="",G135=""),"",MAX(0,G135-IF(H135="",0,H135)))</f>
        <v/>
      </c>
      <c r="J135" s="25">
        <f>IF(C135="","",SUMIF(Pagamentos!$B:$B,A135,Pagamentos!$E:$E))</f>
        <v/>
      </c>
      <c r="K135" s="25">
        <f>IF(OR(C135="",I135=""),"",I135-J135)</f>
        <v/>
      </c>
      <c r="L135" s="26">
        <f>IF(C135="","",IF(N135="Sim","Cancelado",IF(I135="","Sem tipo",IF(I135=0,"Isento",IF(K135&lt;=0,"Quitado",IF(J135&gt;0,"Parcial","Pendente"))))))</f>
        <v/>
      </c>
      <c r="M135" s="24" t="n"/>
      <c r="N135" s="17" t="n"/>
      <c r="O135" s="17" t="n"/>
    </row>
    <row r="136">
      <c r="A136" s="17" t="n">
        <v>131</v>
      </c>
      <c r="B136" s="24" t="n"/>
      <c r="C136" s="17" t="n"/>
      <c r="D136" s="17" t="n"/>
      <c r="E136" s="17" t="n"/>
      <c r="F136" s="17" t="n"/>
      <c r="G136" s="25">
        <f>IF(F136="","",IFERROR(INDEX('Configuração'!$B$11:$B$20,MATCH(F136,'Configuração'!$A$11:$A$20,0)),""))</f>
        <v/>
      </c>
      <c r="H136" s="18" t="n"/>
      <c r="I136" s="25">
        <f>IF(OR(C136="",G136=""),"",MAX(0,G136-IF(H136="",0,H136)))</f>
        <v/>
      </c>
      <c r="J136" s="25">
        <f>IF(C136="","",SUMIF(Pagamentos!$B:$B,A136,Pagamentos!$E:$E))</f>
        <v/>
      </c>
      <c r="K136" s="25">
        <f>IF(OR(C136="",I136=""),"",I136-J136)</f>
        <v/>
      </c>
      <c r="L136" s="26">
        <f>IF(C136="","",IF(N136="Sim","Cancelado",IF(I136="","Sem tipo",IF(I136=0,"Isento",IF(K136&lt;=0,"Quitado",IF(J136&gt;0,"Parcial","Pendente"))))))</f>
        <v/>
      </c>
      <c r="M136" s="24" t="n"/>
      <c r="N136" s="17" t="n"/>
      <c r="O136" s="17" t="n"/>
    </row>
    <row r="137">
      <c r="A137" s="17" t="n">
        <v>132</v>
      </c>
      <c r="B137" s="24" t="n"/>
      <c r="C137" s="17" t="n"/>
      <c r="D137" s="17" t="n"/>
      <c r="E137" s="17" t="n"/>
      <c r="F137" s="17" t="n"/>
      <c r="G137" s="25">
        <f>IF(F137="","",IFERROR(INDEX('Configuração'!$B$11:$B$20,MATCH(F137,'Configuração'!$A$11:$A$20,0)),""))</f>
        <v/>
      </c>
      <c r="H137" s="18" t="n"/>
      <c r="I137" s="25">
        <f>IF(OR(C137="",G137=""),"",MAX(0,G137-IF(H137="",0,H137)))</f>
        <v/>
      </c>
      <c r="J137" s="25">
        <f>IF(C137="","",SUMIF(Pagamentos!$B:$B,A137,Pagamentos!$E:$E))</f>
        <v/>
      </c>
      <c r="K137" s="25">
        <f>IF(OR(C137="",I137=""),"",I137-J137)</f>
        <v/>
      </c>
      <c r="L137" s="26">
        <f>IF(C137="","",IF(N137="Sim","Cancelado",IF(I137="","Sem tipo",IF(I137=0,"Isento",IF(K137&lt;=0,"Quitado",IF(J137&gt;0,"Parcial","Pendente"))))))</f>
        <v/>
      </c>
      <c r="M137" s="24" t="n"/>
      <c r="N137" s="17" t="n"/>
      <c r="O137" s="17" t="n"/>
    </row>
    <row r="138">
      <c r="A138" s="17" t="n">
        <v>133</v>
      </c>
      <c r="B138" s="24" t="n"/>
      <c r="C138" s="17" t="n"/>
      <c r="D138" s="17" t="n"/>
      <c r="E138" s="17" t="n"/>
      <c r="F138" s="17" t="n"/>
      <c r="G138" s="25">
        <f>IF(F138="","",IFERROR(INDEX('Configuração'!$B$11:$B$20,MATCH(F138,'Configuração'!$A$11:$A$20,0)),""))</f>
        <v/>
      </c>
      <c r="H138" s="18" t="n"/>
      <c r="I138" s="25">
        <f>IF(OR(C138="",G138=""),"",MAX(0,G138-IF(H138="",0,H138)))</f>
        <v/>
      </c>
      <c r="J138" s="25">
        <f>IF(C138="","",SUMIF(Pagamentos!$B:$B,A138,Pagamentos!$E:$E))</f>
        <v/>
      </c>
      <c r="K138" s="25">
        <f>IF(OR(C138="",I138=""),"",I138-J138)</f>
        <v/>
      </c>
      <c r="L138" s="26">
        <f>IF(C138="","",IF(N138="Sim","Cancelado",IF(I138="","Sem tipo",IF(I138=0,"Isento",IF(K138&lt;=0,"Quitado",IF(J138&gt;0,"Parcial","Pendente"))))))</f>
        <v/>
      </c>
      <c r="M138" s="24" t="n"/>
      <c r="N138" s="17" t="n"/>
      <c r="O138" s="17" t="n"/>
    </row>
    <row r="139">
      <c r="A139" s="17" t="n">
        <v>134</v>
      </c>
      <c r="B139" s="24" t="n"/>
      <c r="C139" s="17" t="n"/>
      <c r="D139" s="17" t="n"/>
      <c r="E139" s="17" t="n"/>
      <c r="F139" s="17" t="n"/>
      <c r="G139" s="25">
        <f>IF(F139="","",IFERROR(INDEX('Configuração'!$B$11:$B$20,MATCH(F139,'Configuração'!$A$11:$A$20,0)),""))</f>
        <v/>
      </c>
      <c r="H139" s="18" t="n"/>
      <c r="I139" s="25">
        <f>IF(OR(C139="",G139=""),"",MAX(0,G139-IF(H139="",0,H139)))</f>
        <v/>
      </c>
      <c r="J139" s="25">
        <f>IF(C139="","",SUMIF(Pagamentos!$B:$B,A139,Pagamentos!$E:$E))</f>
        <v/>
      </c>
      <c r="K139" s="25">
        <f>IF(OR(C139="",I139=""),"",I139-J139)</f>
        <v/>
      </c>
      <c r="L139" s="26">
        <f>IF(C139="","",IF(N139="Sim","Cancelado",IF(I139="","Sem tipo",IF(I139=0,"Isento",IF(K139&lt;=0,"Quitado",IF(J139&gt;0,"Parcial","Pendente"))))))</f>
        <v/>
      </c>
      <c r="M139" s="24" t="n"/>
      <c r="N139" s="17" t="n"/>
      <c r="O139" s="17" t="n"/>
    </row>
    <row r="140">
      <c r="A140" s="17" t="n">
        <v>135</v>
      </c>
      <c r="B140" s="24" t="n"/>
      <c r="C140" s="17" t="n"/>
      <c r="D140" s="17" t="n"/>
      <c r="E140" s="17" t="n"/>
      <c r="F140" s="17" t="n"/>
      <c r="G140" s="25">
        <f>IF(F140="","",IFERROR(INDEX('Configuração'!$B$11:$B$20,MATCH(F140,'Configuração'!$A$11:$A$20,0)),""))</f>
        <v/>
      </c>
      <c r="H140" s="18" t="n"/>
      <c r="I140" s="25">
        <f>IF(OR(C140="",G140=""),"",MAX(0,G140-IF(H140="",0,H140)))</f>
        <v/>
      </c>
      <c r="J140" s="25">
        <f>IF(C140="","",SUMIF(Pagamentos!$B:$B,A140,Pagamentos!$E:$E))</f>
        <v/>
      </c>
      <c r="K140" s="25">
        <f>IF(OR(C140="",I140=""),"",I140-J140)</f>
        <v/>
      </c>
      <c r="L140" s="26">
        <f>IF(C140="","",IF(N140="Sim","Cancelado",IF(I140="","Sem tipo",IF(I140=0,"Isento",IF(K140&lt;=0,"Quitado",IF(J140&gt;0,"Parcial","Pendente"))))))</f>
        <v/>
      </c>
      <c r="M140" s="24" t="n"/>
      <c r="N140" s="17" t="n"/>
      <c r="O140" s="17" t="n"/>
    </row>
    <row r="141">
      <c r="A141" s="17" t="n">
        <v>136</v>
      </c>
      <c r="B141" s="24" t="n"/>
      <c r="C141" s="17" t="n"/>
      <c r="D141" s="17" t="n"/>
      <c r="E141" s="17" t="n"/>
      <c r="F141" s="17" t="n"/>
      <c r="G141" s="25">
        <f>IF(F141="","",IFERROR(INDEX('Configuração'!$B$11:$B$20,MATCH(F141,'Configuração'!$A$11:$A$20,0)),""))</f>
        <v/>
      </c>
      <c r="H141" s="18" t="n"/>
      <c r="I141" s="25">
        <f>IF(OR(C141="",G141=""),"",MAX(0,G141-IF(H141="",0,H141)))</f>
        <v/>
      </c>
      <c r="J141" s="25">
        <f>IF(C141="","",SUMIF(Pagamentos!$B:$B,A141,Pagamentos!$E:$E))</f>
        <v/>
      </c>
      <c r="K141" s="25">
        <f>IF(OR(C141="",I141=""),"",I141-J141)</f>
        <v/>
      </c>
      <c r="L141" s="26">
        <f>IF(C141="","",IF(N141="Sim","Cancelado",IF(I141="","Sem tipo",IF(I141=0,"Isento",IF(K141&lt;=0,"Quitado",IF(J141&gt;0,"Parcial","Pendente"))))))</f>
        <v/>
      </c>
      <c r="M141" s="24" t="n"/>
      <c r="N141" s="17" t="n"/>
      <c r="O141" s="17" t="n"/>
    </row>
    <row r="142">
      <c r="A142" s="17" t="n">
        <v>137</v>
      </c>
      <c r="B142" s="24" t="n"/>
      <c r="C142" s="17" t="n"/>
      <c r="D142" s="17" t="n"/>
      <c r="E142" s="17" t="n"/>
      <c r="F142" s="17" t="n"/>
      <c r="G142" s="25">
        <f>IF(F142="","",IFERROR(INDEX('Configuração'!$B$11:$B$20,MATCH(F142,'Configuração'!$A$11:$A$20,0)),""))</f>
        <v/>
      </c>
      <c r="H142" s="18" t="n"/>
      <c r="I142" s="25">
        <f>IF(OR(C142="",G142=""),"",MAX(0,G142-IF(H142="",0,H142)))</f>
        <v/>
      </c>
      <c r="J142" s="25">
        <f>IF(C142="","",SUMIF(Pagamentos!$B:$B,A142,Pagamentos!$E:$E))</f>
        <v/>
      </c>
      <c r="K142" s="25">
        <f>IF(OR(C142="",I142=""),"",I142-J142)</f>
        <v/>
      </c>
      <c r="L142" s="26">
        <f>IF(C142="","",IF(N142="Sim","Cancelado",IF(I142="","Sem tipo",IF(I142=0,"Isento",IF(K142&lt;=0,"Quitado",IF(J142&gt;0,"Parcial","Pendente"))))))</f>
        <v/>
      </c>
      <c r="M142" s="24" t="n"/>
      <c r="N142" s="17" t="n"/>
      <c r="O142" s="17" t="n"/>
    </row>
    <row r="143">
      <c r="A143" s="17" t="n">
        <v>138</v>
      </c>
      <c r="B143" s="24" t="n"/>
      <c r="C143" s="17" t="n"/>
      <c r="D143" s="17" t="n"/>
      <c r="E143" s="17" t="n"/>
      <c r="F143" s="17" t="n"/>
      <c r="G143" s="25">
        <f>IF(F143="","",IFERROR(INDEX('Configuração'!$B$11:$B$20,MATCH(F143,'Configuração'!$A$11:$A$20,0)),""))</f>
        <v/>
      </c>
      <c r="H143" s="18" t="n"/>
      <c r="I143" s="25">
        <f>IF(OR(C143="",G143=""),"",MAX(0,G143-IF(H143="",0,H143)))</f>
        <v/>
      </c>
      <c r="J143" s="25">
        <f>IF(C143="","",SUMIF(Pagamentos!$B:$B,A143,Pagamentos!$E:$E))</f>
        <v/>
      </c>
      <c r="K143" s="25">
        <f>IF(OR(C143="",I143=""),"",I143-J143)</f>
        <v/>
      </c>
      <c r="L143" s="26">
        <f>IF(C143="","",IF(N143="Sim","Cancelado",IF(I143="","Sem tipo",IF(I143=0,"Isento",IF(K143&lt;=0,"Quitado",IF(J143&gt;0,"Parcial","Pendente"))))))</f>
        <v/>
      </c>
      <c r="M143" s="24" t="n"/>
      <c r="N143" s="17" t="n"/>
      <c r="O143" s="17" t="n"/>
    </row>
    <row r="144">
      <c r="A144" s="17" t="n">
        <v>139</v>
      </c>
      <c r="B144" s="24" t="n"/>
      <c r="C144" s="17" t="n"/>
      <c r="D144" s="17" t="n"/>
      <c r="E144" s="17" t="n"/>
      <c r="F144" s="17" t="n"/>
      <c r="G144" s="25">
        <f>IF(F144="","",IFERROR(INDEX('Configuração'!$B$11:$B$20,MATCH(F144,'Configuração'!$A$11:$A$20,0)),""))</f>
        <v/>
      </c>
      <c r="H144" s="18" t="n"/>
      <c r="I144" s="25">
        <f>IF(OR(C144="",G144=""),"",MAX(0,G144-IF(H144="",0,H144)))</f>
        <v/>
      </c>
      <c r="J144" s="25">
        <f>IF(C144="","",SUMIF(Pagamentos!$B:$B,A144,Pagamentos!$E:$E))</f>
        <v/>
      </c>
      <c r="K144" s="25">
        <f>IF(OR(C144="",I144=""),"",I144-J144)</f>
        <v/>
      </c>
      <c r="L144" s="26">
        <f>IF(C144="","",IF(N144="Sim","Cancelado",IF(I144="","Sem tipo",IF(I144=0,"Isento",IF(K144&lt;=0,"Quitado",IF(J144&gt;0,"Parcial","Pendente"))))))</f>
        <v/>
      </c>
      <c r="M144" s="24" t="n"/>
      <c r="N144" s="17" t="n"/>
      <c r="O144" s="17" t="n"/>
    </row>
    <row r="145">
      <c r="A145" s="17" t="n">
        <v>140</v>
      </c>
      <c r="B145" s="24" t="n"/>
      <c r="C145" s="17" t="n"/>
      <c r="D145" s="17" t="n"/>
      <c r="E145" s="17" t="n"/>
      <c r="F145" s="17" t="n"/>
      <c r="G145" s="25">
        <f>IF(F145="","",IFERROR(INDEX('Configuração'!$B$11:$B$20,MATCH(F145,'Configuração'!$A$11:$A$20,0)),""))</f>
        <v/>
      </c>
      <c r="H145" s="18" t="n"/>
      <c r="I145" s="25">
        <f>IF(OR(C145="",G145=""),"",MAX(0,G145-IF(H145="",0,H145)))</f>
        <v/>
      </c>
      <c r="J145" s="25">
        <f>IF(C145="","",SUMIF(Pagamentos!$B:$B,A145,Pagamentos!$E:$E))</f>
        <v/>
      </c>
      <c r="K145" s="25">
        <f>IF(OR(C145="",I145=""),"",I145-J145)</f>
        <v/>
      </c>
      <c r="L145" s="26">
        <f>IF(C145="","",IF(N145="Sim","Cancelado",IF(I145="","Sem tipo",IF(I145=0,"Isento",IF(K145&lt;=0,"Quitado",IF(J145&gt;0,"Parcial","Pendente"))))))</f>
        <v/>
      </c>
      <c r="M145" s="24" t="n"/>
      <c r="N145" s="17" t="n"/>
      <c r="O145" s="17" t="n"/>
    </row>
    <row r="146">
      <c r="A146" s="17" t="n">
        <v>141</v>
      </c>
      <c r="B146" s="24" t="n"/>
      <c r="C146" s="17" t="n"/>
      <c r="D146" s="17" t="n"/>
      <c r="E146" s="17" t="n"/>
      <c r="F146" s="17" t="n"/>
      <c r="G146" s="25">
        <f>IF(F146="","",IFERROR(INDEX('Configuração'!$B$11:$B$20,MATCH(F146,'Configuração'!$A$11:$A$20,0)),""))</f>
        <v/>
      </c>
      <c r="H146" s="18" t="n"/>
      <c r="I146" s="25">
        <f>IF(OR(C146="",G146=""),"",MAX(0,G146-IF(H146="",0,H146)))</f>
        <v/>
      </c>
      <c r="J146" s="25">
        <f>IF(C146="","",SUMIF(Pagamentos!$B:$B,A146,Pagamentos!$E:$E))</f>
        <v/>
      </c>
      <c r="K146" s="25">
        <f>IF(OR(C146="",I146=""),"",I146-J146)</f>
        <v/>
      </c>
      <c r="L146" s="26">
        <f>IF(C146="","",IF(N146="Sim","Cancelado",IF(I146="","Sem tipo",IF(I146=0,"Isento",IF(K146&lt;=0,"Quitado",IF(J146&gt;0,"Parcial","Pendente"))))))</f>
        <v/>
      </c>
      <c r="M146" s="24" t="n"/>
      <c r="N146" s="17" t="n"/>
      <c r="O146" s="17" t="n"/>
    </row>
    <row r="147">
      <c r="A147" s="17" t="n">
        <v>142</v>
      </c>
      <c r="B147" s="24" t="n"/>
      <c r="C147" s="17" t="n"/>
      <c r="D147" s="17" t="n"/>
      <c r="E147" s="17" t="n"/>
      <c r="F147" s="17" t="n"/>
      <c r="G147" s="25">
        <f>IF(F147="","",IFERROR(INDEX('Configuração'!$B$11:$B$20,MATCH(F147,'Configuração'!$A$11:$A$20,0)),""))</f>
        <v/>
      </c>
      <c r="H147" s="18" t="n"/>
      <c r="I147" s="25">
        <f>IF(OR(C147="",G147=""),"",MAX(0,G147-IF(H147="",0,H147)))</f>
        <v/>
      </c>
      <c r="J147" s="25">
        <f>IF(C147="","",SUMIF(Pagamentos!$B:$B,A147,Pagamentos!$E:$E))</f>
        <v/>
      </c>
      <c r="K147" s="25">
        <f>IF(OR(C147="",I147=""),"",I147-J147)</f>
        <v/>
      </c>
      <c r="L147" s="26">
        <f>IF(C147="","",IF(N147="Sim","Cancelado",IF(I147="","Sem tipo",IF(I147=0,"Isento",IF(K147&lt;=0,"Quitado",IF(J147&gt;0,"Parcial","Pendente"))))))</f>
        <v/>
      </c>
      <c r="M147" s="24" t="n"/>
      <c r="N147" s="17" t="n"/>
      <c r="O147" s="17" t="n"/>
    </row>
    <row r="148">
      <c r="A148" s="17" t="n">
        <v>143</v>
      </c>
      <c r="B148" s="24" t="n"/>
      <c r="C148" s="17" t="n"/>
      <c r="D148" s="17" t="n"/>
      <c r="E148" s="17" t="n"/>
      <c r="F148" s="17" t="n"/>
      <c r="G148" s="25">
        <f>IF(F148="","",IFERROR(INDEX('Configuração'!$B$11:$B$20,MATCH(F148,'Configuração'!$A$11:$A$20,0)),""))</f>
        <v/>
      </c>
      <c r="H148" s="18" t="n"/>
      <c r="I148" s="25">
        <f>IF(OR(C148="",G148=""),"",MAX(0,G148-IF(H148="",0,H148)))</f>
        <v/>
      </c>
      <c r="J148" s="25">
        <f>IF(C148="","",SUMIF(Pagamentos!$B:$B,A148,Pagamentos!$E:$E))</f>
        <v/>
      </c>
      <c r="K148" s="25">
        <f>IF(OR(C148="",I148=""),"",I148-J148)</f>
        <v/>
      </c>
      <c r="L148" s="26">
        <f>IF(C148="","",IF(N148="Sim","Cancelado",IF(I148="","Sem tipo",IF(I148=0,"Isento",IF(K148&lt;=0,"Quitado",IF(J148&gt;0,"Parcial","Pendente"))))))</f>
        <v/>
      </c>
      <c r="M148" s="24" t="n"/>
      <c r="N148" s="17" t="n"/>
      <c r="O148" s="17" t="n"/>
    </row>
    <row r="149">
      <c r="A149" s="17" t="n">
        <v>144</v>
      </c>
      <c r="B149" s="24" t="n"/>
      <c r="C149" s="17" t="n"/>
      <c r="D149" s="17" t="n"/>
      <c r="E149" s="17" t="n"/>
      <c r="F149" s="17" t="n"/>
      <c r="G149" s="25">
        <f>IF(F149="","",IFERROR(INDEX('Configuração'!$B$11:$B$20,MATCH(F149,'Configuração'!$A$11:$A$20,0)),""))</f>
        <v/>
      </c>
      <c r="H149" s="18" t="n"/>
      <c r="I149" s="25">
        <f>IF(OR(C149="",G149=""),"",MAX(0,G149-IF(H149="",0,H149)))</f>
        <v/>
      </c>
      <c r="J149" s="25">
        <f>IF(C149="","",SUMIF(Pagamentos!$B:$B,A149,Pagamentos!$E:$E))</f>
        <v/>
      </c>
      <c r="K149" s="25">
        <f>IF(OR(C149="",I149=""),"",I149-J149)</f>
        <v/>
      </c>
      <c r="L149" s="26">
        <f>IF(C149="","",IF(N149="Sim","Cancelado",IF(I149="","Sem tipo",IF(I149=0,"Isento",IF(K149&lt;=0,"Quitado",IF(J149&gt;0,"Parcial","Pendente"))))))</f>
        <v/>
      </c>
      <c r="M149" s="24" t="n"/>
      <c r="N149" s="17" t="n"/>
      <c r="O149" s="17" t="n"/>
    </row>
    <row r="150">
      <c r="A150" s="17" t="n">
        <v>145</v>
      </c>
      <c r="B150" s="24" t="n"/>
      <c r="C150" s="17" t="n"/>
      <c r="D150" s="17" t="n"/>
      <c r="E150" s="17" t="n"/>
      <c r="F150" s="17" t="n"/>
      <c r="G150" s="25">
        <f>IF(F150="","",IFERROR(INDEX('Configuração'!$B$11:$B$20,MATCH(F150,'Configuração'!$A$11:$A$20,0)),""))</f>
        <v/>
      </c>
      <c r="H150" s="18" t="n"/>
      <c r="I150" s="25">
        <f>IF(OR(C150="",G150=""),"",MAX(0,G150-IF(H150="",0,H150)))</f>
        <v/>
      </c>
      <c r="J150" s="25">
        <f>IF(C150="","",SUMIF(Pagamentos!$B:$B,A150,Pagamentos!$E:$E))</f>
        <v/>
      </c>
      <c r="K150" s="25">
        <f>IF(OR(C150="",I150=""),"",I150-J150)</f>
        <v/>
      </c>
      <c r="L150" s="26">
        <f>IF(C150="","",IF(N150="Sim","Cancelado",IF(I150="","Sem tipo",IF(I150=0,"Isento",IF(K150&lt;=0,"Quitado",IF(J150&gt;0,"Parcial","Pendente"))))))</f>
        <v/>
      </c>
      <c r="M150" s="24" t="n"/>
      <c r="N150" s="17" t="n"/>
      <c r="O150" s="17" t="n"/>
    </row>
    <row r="151">
      <c r="A151" s="17" t="n">
        <v>146</v>
      </c>
      <c r="B151" s="24" t="n"/>
      <c r="C151" s="17" t="n"/>
      <c r="D151" s="17" t="n"/>
      <c r="E151" s="17" t="n"/>
      <c r="F151" s="17" t="n"/>
      <c r="G151" s="25">
        <f>IF(F151="","",IFERROR(INDEX('Configuração'!$B$11:$B$20,MATCH(F151,'Configuração'!$A$11:$A$20,0)),""))</f>
        <v/>
      </c>
      <c r="H151" s="18" t="n"/>
      <c r="I151" s="25">
        <f>IF(OR(C151="",G151=""),"",MAX(0,G151-IF(H151="",0,H151)))</f>
        <v/>
      </c>
      <c r="J151" s="25">
        <f>IF(C151="","",SUMIF(Pagamentos!$B:$B,A151,Pagamentos!$E:$E))</f>
        <v/>
      </c>
      <c r="K151" s="25">
        <f>IF(OR(C151="",I151=""),"",I151-J151)</f>
        <v/>
      </c>
      <c r="L151" s="26">
        <f>IF(C151="","",IF(N151="Sim","Cancelado",IF(I151="","Sem tipo",IF(I151=0,"Isento",IF(K151&lt;=0,"Quitado",IF(J151&gt;0,"Parcial","Pendente"))))))</f>
        <v/>
      </c>
      <c r="M151" s="24" t="n"/>
      <c r="N151" s="17" t="n"/>
      <c r="O151" s="17" t="n"/>
    </row>
    <row r="152">
      <c r="A152" s="17" t="n">
        <v>147</v>
      </c>
      <c r="B152" s="24" t="n"/>
      <c r="C152" s="17" t="n"/>
      <c r="D152" s="17" t="n"/>
      <c r="E152" s="17" t="n"/>
      <c r="F152" s="17" t="n"/>
      <c r="G152" s="25">
        <f>IF(F152="","",IFERROR(INDEX('Configuração'!$B$11:$B$20,MATCH(F152,'Configuração'!$A$11:$A$20,0)),""))</f>
        <v/>
      </c>
      <c r="H152" s="18" t="n"/>
      <c r="I152" s="25">
        <f>IF(OR(C152="",G152=""),"",MAX(0,G152-IF(H152="",0,H152)))</f>
        <v/>
      </c>
      <c r="J152" s="25">
        <f>IF(C152="","",SUMIF(Pagamentos!$B:$B,A152,Pagamentos!$E:$E))</f>
        <v/>
      </c>
      <c r="K152" s="25">
        <f>IF(OR(C152="",I152=""),"",I152-J152)</f>
        <v/>
      </c>
      <c r="L152" s="26">
        <f>IF(C152="","",IF(N152="Sim","Cancelado",IF(I152="","Sem tipo",IF(I152=0,"Isento",IF(K152&lt;=0,"Quitado",IF(J152&gt;0,"Parcial","Pendente"))))))</f>
        <v/>
      </c>
      <c r="M152" s="24" t="n"/>
      <c r="N152" s="17" t="n"/>
      <c r="O152" s="17" t="n"/>
    </row>
    <row r="153">
      <c r="A153" s="17" t="n">
        <v>148</v>
      </c>
      <c r="B153" s="24" t="n"/>
      <c r="C153" s="17" t="n"/>
      <c r="D153" s="17" t="n"/>
      <c r="E153" s="17" t="n"/>
      <c r="F153" s="17" t="n"/>
      <c r="G153" s="25">
        <f>IF(F153="","",IFERROR(INDEX('Configuração'!$B$11:$B$20,MATCH(F153,'Configuração'!$A$11:$A$20,0)),""))</f>
        <v/>
      </c>
      <c r="H153" s="18" t="n"/>
      <c r="I153" s="25">
        <f>IF(OR(C153="",G153=""),"",MAX(0,G153-IF(H153="",0,H153)))</f>
        <v/>
      </c>
      <c r="J153" s="25">
        <f>IF(C153="","",SUMIF(Pagamentos!$B:$B,A153,Pagamentos!$E:$E))</f>
        <v/>
      </c>
      <c r="K153" s="25">
        <f>IF(OR(C153="",I153=""),"",I153-J153)</f>
        <v/>
      </c>
      <c r="L153" s="26">
        <f>IF(C153="","",IF(N153="Sim","Cancelado",IF(I153="","Sem tipo",IF(I153=0,"Isento",IF(K153&lt;=0,"Quitado",IF(J153&gt;0,"Parcial","Pendente"))))))</f>
        <v/>
      </c>
      <c r="M153" s="24" t="n"/>
      <c r="N153" s="17" t="n"/>
      <c r="O153" s="17" t="n"/>
    </row>
    <row r="154">
      <c r="A154" s="17" t="n">
        <v>149</v>
      </c>
      <c r="B154" s="24" t="n"/>
      <c r="C154" s="17" t="n"/>
      <c r="D154" s="17" t="n"/>
      <c r="E154" s="17" t="n"/>
      <c r="F154" s="17" t="n"/>
      <c r="G154" s="25">
        <f>IF(F154="","",IFERROR(INDEX('Configuração'!$B$11:$B$20,MATCH(F154,'Configuração'!$A$11:$A$20,0)),""))</f>
        <v/>
      </c>
      <c r="H154" s="18" t="n"/>
      <c r="I154" s="25">
        <f>IF(OR(C154="",G154=""),"",MAX(0,G154-IF(H154="",0,H154)))</f>
        <v/>
      </c>
      <c r="J154" s="25">
        <f>IF(C154="","",SUMIF(Pagamentos!$B:$B,A154,Pagamentos!$E:$E))</f>
        <v/>
      </c>
      <c r="K154" s="25">
        <f>IF(OR(C154="",I154=""),"",I154-J154)</f>
        <v/>
      </c>
      <c r="L154" s="26">
        <f>IF(C154="","",IF(N154="Sim","Cancelado",IF(I154="","Sem tipo",IF(I154=0,"Isento",IF(K154&lt;=0,"Quitado",IF(J154&gt;0,"Parcial","Pendente"))))))</f>
        <v/>
      </c>
      <c r="M154" s="24" t="n"/>
      <c r="N154" s="17" t="n"/>
      <c r="O154" s="17" t="n"/>
    </row>
    <row r="155">
      <c r="A155" s="17" t="n">
        <v>150</v>
      </c>
      <c r="B155" s="24" t="n"/>
      <c r="C155" s="17" t="n"/>
      <c r="D155" s="17" t="n"/>
      <c r="E155" s="17" t="n"/>
      <c r="F155" s="17" t="n"/>
      <c r="G155" s="25">
        <f>IF(F155="","",IFERROR(INDEX('Configuração'!$B$11:$B$20,MATCH(F155,'Configuração'!$A$11:$A$20,0)),""))</f>
        <v/>
      </c>
      <c r="H155" s="18" t="n"/>
      <c r="I155" s="25">
        <f>IF(OR(C155="",G155=""),"",MAX(0,G155-IF(H155="",0,H155)))</f>
        <v/>
      </c>
      <c r="J155" s="25">
        <f>IF(C155="","",SUMIF(Pagamentos!$B:$B,A155,Pagamentos!$E:$E))</f>
        <v/>
      </c>
      <c r="K155" s="25">
        <f>IF(OR(C155="",I155=""),"",I155-J155)</f>
        <v/>
      </c>
      <c r="L155" s="26">
        <f>IF(C155="","",IF(N155="Sim","Cancelado",IF(I155="","Sem tipo",IF(I155=0,"Isento",IF(K155&lt;=0,"Quitado",IF(J155&gt;0,"Parcial","Pendente"))))))</f>
        <v/>
      </c>
      <c r="M155" s="24" t="n"/>
      <c r="N155" s="17" t="n"/>
      <c r="O155" s="17" t="n"/>
    </row>
    <row r="156">
      <c r="A156" s="17" t="n">
        <v>151</v>
      </c>
      <c r="B156" s="24" t="n"/>
      <c r="C156" s="17" t="n"/>
      <c r="D156" s="17" t="n"/>
      <c r="E156" s="17" t="n"/>
      <c r="F156" s="17" t="n"/>
      <c r="G156" s="25">
        <f>IF(F156="","",IFERROR(INDEX('Configuração'!$B$11:$B$20,MATCH(F156,'Configuração'!$A$11:$A$20,0)),""))</f>
        <v/>
      </c>
      <c r="H156" s="18" t="n"/>
      <c r="I156" s="25">
        <f>IF(OR(C156="",G156=""),"",MAX(0,G156-IF(H156="",0,H156)))</f>
        <v/>
      </c>
      <c r="J156" s="25">
        <f>IF(C156="","",SUMIF(Pagamentos!$B:$B,A156,Pagamentos!$E:$E))</f>
        <v/>
      </c>
      <c r="K156" s="25">
        <f>IF(OR(C156="",I156=""),"",I156-J156)</f>
        <v/>
      </c>
      <c r="L156" s="26">
        <f>IF(C156="","",IF(N156="Sim","Cancelado",IF(I156="","Sem tipo",IF(I156=0,"Isento",IF(K156&lt;=0,"Quitado",IF(J156&gt;0,"Parcial","Pendente"))))))</f>
        <v/>
      </c>
      <c r="M156" s="24" t="n"/>
      <c r="N156" s="17" t="n"/>
      <c r="O156" s="17" t="n"/>
    </row>
    <row r="157">
      <c r="A157" s="17" t="n">
        <v>152</v>
      </c>
      <c r="B157" s="24" t="n"/>
      <c r="C157" s="17" t="n"/>
      <c r="D157" s="17" t="n"/>
      <c r="E157" s="17" t="n"/>
      <c r="F157" s="17" t="n"/>
      <c r="G157" s="25">
        <f>IF(F157="","",IFERROR(INDEX('Configuração'!$B$11:$B$20,MATCH(F157,'Configuração'!$A$11:$A$20,0)),""))</f>
        <v/>
      </c>
      <c r="H157" s="18" t="n"/>
      <c r="I157" s="25">
        <f>IF(OR(C157="",G157=""),"",MAX(0,G157-IF(H157="",0,H157)))</f>
        <v/>
      </c>
      <c r="J157" s="25">
        <f>IF(C157="","",SUMIF(Pagamentos!$B:$B,A157,Pagamentos!$E:$E))</f>
        <v/>
      </c>
      <c r="K157" s="25">
        <f>IF(OR(C157="",I157=""),"",I157-J157)</f>
        <v/>
      </c>
      <c r="L157" s="26">
        <f>IF(C157="","",IF(N157="Sim","Cancelado",IF(I157="","Sem tipo",IF(I157=0,"Isento",IF(K157&lt;=0,"Quitado",IF(J157&gt;0,"Parcial","Pendente"))))))</f>
        <v/>
      </c>
      <c r="M157" s="24" t="n"/>
      <c r="N157" s="17" t="n"/>
      <c r="O157" s="17" t="n"/>
    </row>
    <row r="158">
      <c r="A158" s="17" t="n">
        <v>153</v>
      </c>
      <c r="B158" s="24" t="n"/>
      <c r="C158" s="17" t="n"/>
      <c r="D158" s="17" t="n"/>
      <c r="E158" s="17" t="n"/>
      <c r="F158" s="17" t="n"/>
      <c r="G158" s="25">
        <f>IF(F158="","",IFERROR(INDEX('Configuração'!$B$11:$B$20,MATCH(F158,'Configuração'!$A$11:$A$20,0)),""))</f>
        <v/>
      </c>
      <c r="H158" s="18" t="n"/>
      <c r="I158" s="25">
        <f>IF(OR(C158="",G158=""),"",MAX(0,G158-IF(H158="",0,H158)))</f>
        <v/>
      </c>
      <c r="J158" s="25">
        <f>IF(C158="","",SUMIF(Pagamentos!$B:$B,A158,Pagamentos!$E:$E))</f>
        <v/>
      </c>
      <c r="K158" s="25">
        <f>IF(OR(C158="",I158=""),"",I158-J158)</f>
        <v/>
      </c>
      <c r="L158" s="26">
        <f>IF(C158="","",IF(N158="Sim","Cancelado",IF(I158="","Sem tipo",IF(I158=0,"Isento",IF(K158&lt;=0,"Quitado",IF(J158&gt;0,"Parcial","Pendente"))))))</f>
        <v/>
      </c>
      <c r="M158" s="24" t="n"/>
      <c r="N158" s="17" t="n"/>
      <c r="O158" s="17" t="n"/>
    </row>
    <row r="159">
      <c r="A159" s="17" t="n">
        <v>154</v>
      </c>
      <c r="B159" s="24" t="n"/>
      <c r="C159" s="17" t="n"/>
      <c r="D159" s="17" t="n"/>
      <c r="E159" s="17" t="n"/>
      <c r="F159" s="17" t="n"/>
      <c r="G159" s="25">
        <f>IF(F159="","",IFERROR(INDEX('Configuração'!$B$11:$B$20,MATCH(F159,'Configuração'!$A$11:$A$20,0)),""))</f>
        <v/>
      </c>
      <c r="H159" s="18" t="n"/>
      <c r="I159" s="25">
        <f>IF(OR(C159="",G159=""),"",MAX(0,G159-IF(H159="",0,H159)))</f>
        <v/>
      </c>
      <c r="J159" s="25">
        <f>IF(C159="","",SUMIF(Pagamentos!$B:$B,A159,Pagamentos!$E:$E))</f>
        <v/>
      </c>
      <c r="K159" s="25">
        <f>IF(OR(C159="",I159=""),"",I159-J159)</f>
        <v/>
      </c>
      <c r="L159" s="26">
        <f>IF(C159="","",IF(N159="Sim","Cancelado",IF(I159="","Sem tipo",IF(I159=0,"Isento",IF(K159&lt;=0,"Quitado",IF(J159&gt;0,"Parcial","Pendente"))))))</f>
        <v/>
      </c>
      <c r="M159" s="24" t="n"/>
      <c r="N159" s="17" t="n"/>
      <c r="O159" s="17" t="n"/>
    </row>
    <row r="160">
      <c r="A160" s="17" t="n">
        <v>155</v>
      </c>
      <c r="B160" s="24" t="n"/>
      <c r="C160" s="17" t="n"/>
      <c r="D160" s="17" t="n"/>
      <c r="E160" s="17" t="n"/>
      <c r="F160" s="17" t="n"/>
      <c r="G160" s="25">
        <f>IF(F160="","",IFERROR(INDEX('Configuração'!$B$11:$B$20,MATCH(F160,'Configuração'!$A$11:$A$20,0)),""))</f>
        <v/>
      </c>
      <c r="H160" s="18" t="n"/>
      <c r="I160" s="25">
        <f>IF(OR(C160="",G160=""),"",MAX(0,G160-IF(H160="",0,H160)))</f>
        <v/>
      </c>
      <c r="J160" s="25">
        <f>IF(C160="","",SUMIF(Pagamentos!$B:$B,A160,Pagamentos!$E:$E))</f>
        <v/>
      </c>
      <c r="K160" s="25">
        <f>IF(OR(C160="",I160=""),"",I160-J160)</f>
        <v/>
      </c>
      <c r="L160" s="26">
        <f>IF(C160="","",IF(N160="Sim","Cancelado",IF(I160="","Sem tipo",IF(I160=0,"Isento",IF(K160&lt;=0,"Quitado",IF(J160&gt;0,"Parcial","Pendente"))))))</f>
        <v/>
      </c>
      <c r="M160" s="24" t="n"/>
      <c r="N160" s="17" t="n"/>
      <c r="O160" s="17" t="n"/>
    </row>
    <row r="161">
      <c r="A161" s="17" t="n">
        <v>156</v>
      </c>
      <c r="B161" s="24" t="n"/>
      <c r="C161" s="17" t="n"/>
      <c r="D161" s="17" t="n"/>
      <c r="E161" s="17" t="n"/>
      <c r="F161" s="17" t="n"/>
      <c r="G161" s="25">
        <f>IF(F161="","",IFERROR(INDEX('Configuração'!$B$11:$B$20,MATCH(F161,'Configuração'!$A$11:$A$20,0)),""))</f>
        <v/>
      </c>
      <c r="H161" s="18" t="n"/>
      <c r="I161" s="25">
        <f>IF(OR(C161="",G161=""),"",MAX(0,G161-IF(H161="",0,H161)))</f>
        <v/>
      </c>
      <c r="J161" s="25">
        <f>IF(C161="","",SUMIF(Pagamentos!$B:$B,A161,Pagamentos!$E:$E))</f>
        <v/>
      </c>
      <c r="K161" s="25">
        <f>IF(OR(C161="",I161=""),"",I161-J161)</f>
        <v/>
      </c>
      <c r="L161" s="26">
        <f>IF(C161="","",IF(N161="Sim","Cancelado",IF(I161="","Sem tipo",IF(I161=0,"Isento",IF(K161&lt;=0,"Quitado",IF(J161&gt;0,"Parcial","Pendente"))))))</f>
        <v/>
      </c>
      <c r="M161" s="24" t="n"/>
      <c r="N161" s="17" t="n"/>
      <c r="O161" s="17" t="n"/>
    </row>
    <row r="162">
      <c r="A162" s="17" t="n">
        <v>157</v>
      </c>
      <c r="B162" s="24" t="n"/>
      <c r="C162" s="17" t="n"/>
      <c r="D162" s="17" t="n"/>
      <c r="E162" s="17" t="n"/>
      <c r="F162" s="17" t="n"/>
      <c r="G162" s="25">
        <f>IF(F162="","",IFERROR(INDEX('Configuração'!$B$11:$B$20,MATCH(F162,'Configuração'!$A$11:$A$20,0)),""))</f>
        <v/>
      </c>
      <c r="H162" s="18" t="n"/>
      <c r="I162" s="25">
        <f>IF(OR(C162="",G162=""),"",MAX(0,G162-IF(H162="",0,H162)))</f>
        <v/>
      </c>
      <c r="J162" s="25">
        <f>IF(C162="","",SUMIF(Pagamentos!$B:$B,A162,Pagamentos!$E:$E))</f>
        <v/>
      </c>
      <c r="K162" s="25">
        <f>IF(OR(C162="",I162=""),"",I162-J162)</f>
        <v/>
      </c>
      <c r="L162" s="26">
        <f>IF(C162="","",IF(N162="Sim","Cancelado",IF(I162="","Sem tipo",IF(I162=0,"Isento",IF(K162&lt;=0,"Quitado",IF(J162&gt;0,"Parcial","Pendente"))))))</f>
        <v/>
      </c>
      <c r="M162" s="24" t="n"/>
      <c r="N162" s="17" t="n"/>
      <c r="O162" s="17" t="n"/>
    </row>
    <row r="163">
      <c r="A163" s="17" t="n">
        <v>158</v>
      </c>
      <c r="B163" s="24" t="n"/>
      <c r="C163" s="17" t="n"/>
      <c r="D163" s="17" t="n"/>
      <c r="E163" s="17" t="n"/>
      <c r="F163" s="17" t="n"/>
      <c r="G163" s="25">
        <f>IF(F163="","",IFERROR(INDEX('Configuração'!$B$11:$B$20,MATCH(F163,'Configuração'!$A$11:$A$20,0)),""))</f>
        <v/>
      </c>
      <c r="H163" s="18" t="n"/>
      <c r="I163" s="25">
        <f>IF(OR(C163="",G163=""),"",MAX(0,G163-IF(H163="",0,H163)))</f>
        <v/>
      </c>
      <c r="J163" s="25">
        <f>IF(C163="","",SUMIF(Pagamentos!$B:$B,A163,Pagamentos!$E:$E))</f>
        <v/>
      </c>
      <c r="K163" s="25">
        <f>IF(OR(C163="",I163=""),"",I163-J163)</f>
        <v/>
      </c>
      <c r="L163" s="26">
        <f>IF(C163="","",IF(N163="Sim","Cancelado",IF(I163="","Sem tipo",IF(I163=0,"Isento",IF(K163&lt;=0,"Quitado",IF(J163&gt;0,"Parcial","Pendente"))))))</f>
        <v/>
      </c>
      <c r="M163" s="24" t="n"/>
      <c r="N163" s="17" t="n"/>
      <c r="O163" s="17" t="n"/>
    </row>
    <row r="164">
      <c r="A164" s="17" t="n">
        <v>159</v>
      </c>
      <c r="B164" s="24" t="n"/>
      <c r="C164" s="17" t="n"/>
      <c r="D164" s="17" t="n"/>
      <c r="E164" s="17" t="n"/>
      <c r="F164" s="17" t="n"/>
      <c r="G164" s="25">
        <f>IF(F164="","",IFERROR(INDEX('Configuração'!$B$11:$B$20,MATCH(F164,'Configuração'!$A$11:$A$20,0)),""))</f>
        <v/>
      </c>
      <c r="H164" s="18" t="n"/>
      <c r="I164" s="25">
        <f>IF(OR(C164="",G164=""),"",MAX(0,G164-IF(H164="",0,H164)))</f>
        <v/>
      </c>
      <c r="J164" s="25">
        <f>IF(C164="","",SUMIF(Pagamentos!$B:$B,A164,Pagamentos!$E:$E))</f>
        <v/>
      </c>
      <c r="K164" s="25">
        <f>IF(OR(C164="",I164=""),"",I164-J164)</f>
        <v/>
      </c>
      <c r="L164" s="26">
        <f>IF(C164="","",IF(N164="Sim","Cancelado",IF(I164="","Sem tipo",IF(I164=0,"Isento",IF(K164&lt;=0,"Quitado",IF(J164&gt;0,"Parcial","Pendente"))))))</f>
        <v/>
      </c>
      <c r="M164" s="24" t="n"/>
      <c r="N164" s="17" t="n"/>
      <c r="O164" s="17" t="n"/>
    </row>
    <row r="165">
      <c r="A165" s="17" t="n">
        <v>160</v>
      </c>
      <c r="B165" s="24" t="n"/>
      <c r="C165" s="17" t="n"/>
      <c r="D165" s="17" t="n"/>
      <c r="E165" s="17" t="n"/>
      <c r="F165" s="17" t="n"/>
      <c r="G165" s="25">
        <f>IF(F165="","",IFERROR(INDEX('Configuração'!$B$11:$B$20,MATCH(F165,'Configuração'!$A$11:$A$20,0)),""))</f>
        <v/>
      </c>
      <c r="H165" s="18" t="n"/>
      <c r="I165" s="25">
        <f>IF(OR(C165="",G165=""),"",MAX(0,G165-IF(H165="",0,H165)))</f>
        <v/>
      </c>
      <c r="J165" s="25">
        <f>IF(C165="","",SUMIF(Pagamentos!$B:$B,A165,Pagamentos!$E:$E))</f>
        <v/>
      </c>
      <c r="K165" s="25">
        <f>IF(OR(C165="",I165=""),"",I165-J165)</f>
        <v/>
      </c>
      <c r="L165" s="26">
        <f>IF(C165="","",IF(N165="Sim","Cancelado",IF(I165="","Sem tipo",IF(I165=0,"Isento",IF(K165&lt;=0,"Quitado",IF(J165&gt;0,"Parcial","Pendente"))))))</f>
        <v/>
      </c>
      <c r="M165" s="24" t="n"/>
      <c r="N165" s="17" t="n"/>
      <c r="O165" s="17" t="n"/>
    </row>
    <row r="166">
      <c r="A166" s="17" t="n">
        <v>161</v>
      </c>
      <c r="B166" s="24" t="n"/>
      <c r="C166" s="17" t="n"/>
      <c r="D166" s="17" t="n"/>
      <c r="E166" s="17" t="n"/>
      <c r="F166" s="17" t="n"/>
      <c r="G166" s="25">
        <f>IF(F166="","",IFERROR(INDEX('Configuração'!$B$11:$B$20,MATCH(F166,'Configuração'!$A$11:$A$20,0)),""))</f>
        <v/>
      </c>
      <c r="H166" s="18" t="n"/>
      <c r="I166" s="25">
        <f>IF(OR(C166="",G166=""),"",MAX(0,G166-IF(H166="",0,H166)))</f>
        <v/>
      </c>
      <c r="J166" s="25">
        <f>IF(C166="","",SUMIF(Pagamentos!$B:$B,A166,Pagamentos!$E:$E))</f>
        <v/>
      </c>
      <c r="K166" s="25">
        <f>IF(OR(C166="",I166=""),"",I166-J166)</f>
        <v/>
      </c>
      <c r="L166" s="26">
        <f>IF(C166="","",IF(N166="Sim","Cancelado",IF(I166="","Sem tipo",IF(I166=0,"Isento",IF(K166&lt;=0,"Quitado",IF(J166&gt;0,"Parcial","Pendente"))))))</f>
        <v/>
      </c>
      <c r="M166" s="24" t="n"/>
      <c r="N166" s="17" t="n"/>
      <c r="O166" s="17" t="n"/>
    </row>
    <row r="167">
      <c r="A167" s="17" t="n">
        <v>162</v>
      </c>
      <c r="B167" s="24" t="n"/>
      <c r="C167" s="17" t="n"/>
      <c r="D167" s="17" t="n"/>
      <c r="E167" s="17" t="n"/>
      <c r="F167" s="17" t="n"/>
      <c r="G167" s="25">
        <f>IF(F167="","",IFERROR(INDEX('Configuração'!$B$11:$B$20,MATCH(F167,'Configuração'!$A$11:$A$20,0)),""))</f>
        <v/>
      </c>
      <c r="H167" s="18" t="n"/>
      <c r="I167" s="25">
        <f>IF(OR(C167="",G167=""),"",MAX(0,G167-IF(H167="",0,H167)))</f>
        <v/>
      </c>
      <c r="J167" s="25">
        <f>IF(C167="","",SUMIF(Pagamentos!$B:$B,A167,Pagamentos!$E:$E))</f>
        <v/>
      </c>
      <c r="K167" s="25">
        <f>IF(OR(C167="",I167=""),"",I167-J167)</f>
        <v/>
      </c>
      <c r="L167" s="26">
        <f>IF(C167="","",IF(N167="Sim","Cancelado",IF(I167="","Sem tipo",IF(I167=0,"Isento",IF(K167&lt;=0,"Quitado",IF(J167&gt;0,"Parcial","Pendente"))))))</f>
        <v/>
      </c>
      <c r="M167" s="24" t="n"/>
      <c r="N167" s="17" t="n"/>
      <c r="O167" s="17" t="n"/>
    </row>
    <row r="168">
      <c r="A168" s="17" t="n">
        <v>163</v>
      </c>
      <c r="B168" s="24" t="n"/>
      <c r="C168" s="17" t="n"/>
      <c r="D168" s="17" t="n"/>
      <c r="E168" s="17" t="n"/>
      <c r="F168" s="17" t="n"/>
      <c r="G168" s="25">
        <f>IF(F168="","",IFERROR(INDEX('Configuração'!$B$11:$B$20,MATCH(F168,'Configuração'!$A$11:$A$20,0)),""))</f>
        <v/>
      </c>
      <c r="H168" s="18" t="n"/>
      <c r="I168" s="25">
        <f>IF(OR(C168="",G168=""),"",MAX(0,G168-IF(H168="",0,H168)))</f>
        <v/>
      </c>
      <c r="J168" s="25">
        <f>IF(C168="","",SUMIF(Pagamentos!$B:$B,A168,Pagamentos!$E:$E))</f>
        <v/>
      </c>
      <c r="K168" s="25">
        <f>IF(OR(C168="",I168=""),"",I168-J168)</f>
        <v/>
      </c>
      <c r="L168" s="26">
        <f>IF(C168="","",IF(N168="Sim","Cancelado",IF(I168="","Sem tipo",IF(I168=0,"Isento",IF(K168&lt;=0,"Quitado",IF(J168&gt;0,"Parcial","Pendente"))))))</f>
        <v/>
      </c>
      <c r="M168" s="24" t="n"/>
      <c r="N168" s="17" t="n"/>
      <c r="O168" s="17" t="n"/>
    </row>
    <row r="169">
      <c r="A169" s="17" t="n">
        <v>164</v>
      </c>
      <c r="B169" s="24" t="n"/>
      <c r="C169" s="17" t="n"/>
      <c r="D169" s="17" t="n"/>
      <c r="E169" s="17" t="n"/>
      <c r="F169" s="17" t="n"/>
      <c r="G169" s="25">
        <f>IF(F169="","",IFERROR(INDEX('Configuração'!$B$11:$B$20,MATCH(F169,'Configuração'!$A$11:$A$20,0)),""))</f>
        <v/>
      </c>
      <c r="H169" s="18" t="n"/>
      <c r="I169" s="25">
        <f>IF(OR(C169="",G169=""),"",MAX(0,G169-IF(H169="",0,H169)))</f>
        <v/>
      </c>
      <c r="J169" s="25">
        <f>IF(C169="","",SUMIF(Pagamentos!$B:$B,A169,Pagamentos!$E:$E))</f>
        <v/>
      </c>
      <c r="K169" s="25">
        <f>IF(OR(C169="",I169=""),"",I169-J169)</f>
        <v/>
      </c>
      <c r="L169" s="26">
        <f>IF(C169="","",IF(N169="Sim","Cancelado",IF(I169="","Sem tipo",IF(I169=0,"Isento",IF(K169&lt;=0,"Quitado",IF(J169&gt;0,"Parcial","Pendente"))))))</f>
        <v/>
      </c>
      <c r="M169" s="24" t="n"/>
      <c r="N169" s="17" t="n"/>
      <c r="O169" s="17" t="n"/>
    </row>
    <row r="170">
      <c r="A170" s="17" t="n">
        <v>165</v>
      </c>
      <c r="B170" s="24" t="n"/>
      <c r="C170" s="17" t="n"/>
      <c r="D170" s="17" t="n"/>
      <c r="E170" s="17" t="n"/>
      <c r="F170" s="17" t="n"/>
      <c r="G170" s="25">
        <f>IF(F170="","",IFERROR(INDEX('Configuração'!$B$11:$B$20,MATCH(F170,'Configuração'!$A$11:$A$20,0)),""))</f>
        <v/>
      </c>
      <c r="H170" s="18" t="n"/>
      <c r="I170" s="25">
        <f>IF(OR(C170="",G170=""),"",MAX(0,G170-IF(H170="",0,H170)))</f>
        <v/>
      </c>
      <c r="J170" s="25">
        <f>IF(C170="","",SUMIF(Pagamentos!$B:$B,A170,Pagamentos!$E:$E))</f>
        <v/>
      </c>
      <c r="K170" s="25">
        <f>IF(OR(C170="",I170=""),"",I170-J170)</f>
        <v/>
      </c>
      <c r="L170" s="26">
        <f>IF(C170="","",IF(N170="Sim","Cancelado",IF(I170="","Sem tipo",IF(I170=0,"Isento",IF(K170&lt;=0,"Quitado",IF(J170&gt;0,"Parcial","Pendente"))))))</f>
        <v/>
      </c>
      <c r="M170" s="24" t="n"/>
      <c r="N170" s="17" t="n"/>
      <c r="O170" s="17" t="n"/>
    </row>
    <row r="171">
      <c r="A171" s="17" t="n">
        <v>166</v>
      </c>
      <c r="B171" s="24" t="n"/>
      <c r="C171" s="17" t="n"/>
      <c r="D171" s="17" t="n"/>
      <c r="E171" s="17" t="n"/>
      <c r="F171" s="17" t="n"/>
      <c r="G171" s="25">
        <f>IF(F171="","",IFERROR(INDEX('Configuração'!$B$11:$B$20,MATCH(F171,'Configuração'!$A$11:$A$20,0)),""))</f>
        <v/>
      </c>
      <c r="H171" s="18" t="n"/>
      <c r="I171" s="25">
        <f>IF(OR(C171="",G171=""),"",MAX(0,G171-IF(H171="",0,H171)))</f>
        <v/>
      </c>
      <c r="J171" s="25">
        <f>IF(C171="","",SUMIF(Pagamentos!$B:$B,A171,Pagamentos!$E:$E))</f>
        <v/>
      </c>
      <c r="K171" s="25">
        <f>IF(OR(C171="",I171=""),"",I171-J171)</f>
        <v/>
      </c>
      <c r="L171" s="26">
        <f>IF(C171="","",IF(N171="Sim","Cancelado",IF(I171="","Sem tipo",IF(I171=0,"Isento",IF(K171&lt;=0,"Quitado",IF(J171&gt;0,"Parcial","Pendente"))))))</f>
        <v/>
      </c>
      <c r="M171" s="24" t="n"/>
      <c r="N171" s="17" t="n"/>
      <c r="O171" s="17" t="n"/>
    </row>
    <row r="172">
      <c r="A172" s="17" t="n">
        <v>167</v>
      </c>
      <c r="B172" s="24" t="n"/>
      <c r="C172" s="17" t="n"/>
      <c r="D172" s="17" t="n"/>
      <c r="E172" s="17" t="n"/>
      <c r="F172" s="17" t="n"/>
      <c r="G172" s="25">
        <f>IF(F172="","",IFERROR(INDEX('Configuração'!$B$11:$B$20,MATCH(F172,'Configuração'!$A$11:$A$20,0)),""))</f>
        <v/>
      </c>
      <c r="H172" s="18" t="n"/>
      <c r="I172" s="25">
        <f>IF(OR(C172="",G172=""),"",MAX(0,G172-IF(H172="",0,H172)))</f>
        <v/>
      </c>
      <c r="J172" s="25">
        <f>IF(C172="","",SUMIF(Pagamentos!$B:$B,A172,Pagamentos!$E:$E))</f>
        <v/>
      </c>
      <c r="K172" s="25">
        <f>IF(OR(C172="",I172=""),"",I172-J172)</f>
        <v/>
      </c>
      <c r="L172" s="26">
        <f>IF(C172="","",IF(N172="Sim","Cancelado",IF(I172="","Sem tipo",IF(I172=0,"Isento",IF(K172&lt;=0,"Quitado",IF(J172&gt;0,"Parcial","Pendente"))))))</f>
        <v/>
      </c>
      <c r="M172" s="24" t="n"/>
      <c r="N172" s="17" t="n"/>
      <c r="O172" s="17" t="n"/>
    </row>
    <row r="173">
      <c r="A173" s="17" t="n">
        <v>168</v>
      </c>
      <c r="B173" s="24" t="n"/>
      <c r="C173" s="17" t="n"/>
      <c r="D173" s="17" t="n"/>
      <c r="E173" s="17" t="n"/>
      <c r="F173" s="17" t="n"/>
      <c r="G173" s="25">
        <f>IF(F173="","",IFERROR(INDEX('Configuração'!$B$11:$B$20,MATCH(F173,'Configuração'!$A$11:$A$20,0)),""))</f>
        <v/>
      </c>
      <c r="H173" s="18" t="n"/>
      <c r="I173" s="25">
        <f>IF(OR(C173="",G173=""),"",MAX(0,G173-IF(H173="",0,H173)))</f>
        <v/>
      </c>
      <c r="J173" s="25">
        <f>IF(C173="","",SUMIF(Pagamentos!$B:$B,A173,Pagamentos!$E:$E))</f>
        <v/>
      </c>
      <c r="K173" s="25">
        <f>IF(OR(C173="",I173=""),"",I173-J173)</f>
        <v/>
      </c>
      <c r="L173" s="26">
        <f>IF(C173="","",IF(N173="Sim","Cancelado",IF(I173="","Sem tipo",IF(I173=0,"Isento",IF(K173&lt;=0,"Quitado",IF(J173&gt;0,"Parcial","Pendente"))))))</f>
        <v/>
      </c>
      <c r="M173" s="24" t="n"/>
      <c r="N173" s="17" t="n"/>
      <c r="O173" s="17" t="n"/>
    </row>
    <row r="174">
      <c r="A174" s="17" t="n">
        <v>169</v>
      </c>
      <c r="B174" s="24" t="n"/>
      <c r="C174" s="17" t="n"/>
      <c r="D174" s="17" t="n"/>
      <c r="E174" s="17" t="n"/>
      <c r="F174" s="17" t="n"/>
      <c r="G174" s="25">
        <f>IF(F174="","",IFERROR(INDEX('Configuração'!$B$11:$B$20,MATCH(F174,'Configuração'!$A$11:$A$20,0)),""))</f>
        <v/>
      </c>
      <c r="H174" s="18" t="n"/>
      <c r="I174" s="25">
        <f>IF(OR(C174="",G174=""),"",MAX(0,G174-IF(H174="",0,H174)))</f>
        <v/>
      </c>
      <c r="J174" s="25">
        <f>IF(C174="","",SUMIF(Pagamentos!$B:$B,A174,Pagamentos!$E:$E))</f>
        <v/>
      </c>
      <c r="K174" s="25">
        <f>IF(OR(C174="",I174=""),"",I174-J174)</f>
        <v/>
      </c>
      <c r="L174" s="26">
        <f>IF(C174="","",IF(N174="Sim","Cancelado",IF(I174="","Sem tipo",IF(I174=0,"Isento",IF(K174&lt;=0,"Quitado",IF(J174&gt;0,"Parcial","Pendente"))))))</f>
        <v/>
      </c>
      <c r="M174" s="24" t="n"/>
      <c r="N174" s="17" t="n"/>
      <c r="O174" s="17" t="n"/>
    </row>
    <row r="175">
      <c r="A175" s="17" t="n">
        <v>170</v>
      </c>
      <c r="B175" s="24" t="n"/>
      <c r="C175" s="17" t="n"/>
      <c r="D175" s="17" t="n"/>
      <c r="E175" s="17" t="n"/>
      <c r="F175" s="17" t="n"/>
      <c r="G175" s="25">
        <f>IF(F175="","",IFERROR(INDEX('Configuração'!$B$11:$B$20,MATCH(F175,'Configuração'!$A$11:$A$20,0)),""))</f>
        <v/>
      </c>
      <c r="H175" s="18" t="n"/>
      <c r="I175" s="25">
        <f>IF(OR(C175="",G175=""),"",MAX(0,G175-IF(H175="",0,H175)))</f>
        <v/>
      </c>
      <c r="J175" s="25">
        <f>IF(C175="","",SUMIF(Pagamentos!$B:$B,A175,Pagamentos!$E:$E))</f>
        <v/>
      </c>
      <c r="K175" s="25">
        <f>IF(OR(C175="",I175=""),"",I175-J175)</f>
        <v/>
      </c>
      <c r="L175" s="26">
        <f>IF(C175="","",IF(N175="Sim","Cancelado",IF(I175="","Sem tipo",IF(I175=0,"Isento",IF(K175&lt;=0,"Quitado",IF(J175&gt;0,"Parcial","Pendente"))))))</f>
        <v/>
      </c>
      <c r="M175" s="24" t="n"/>
      <c r="N175" s="17" t="n"/>
      <c r="O175" s="17" t="n"/>
    </row>
    <row r="176">
      <c r="A176" s="17" t="n">
        <v>171</v>
      </c>
      <c r="B176" s="24" t="n"/>
      <c r="C176" s="17" t="n"/>
      <c r="D176" s="17" t="n"/>
      <c r="E176" s="17" t="n"/>
      <c r="F176" s="17" t="n"/>
      <c r="G176" s="25">
        <f>IF(F176="","",IFERROR(INDEX('Configuração'!$B$11:$B$20,MATCH(F176,'Configuração'!$A$11:$A$20,0)),""))</f>
        <v/>
      </c>
      <c r="H176" s="18" t="n"/>
      <c r="I176" s="25">
        <f>IF(OR(C176="",G176=""),"",MAX(0,G176-IF(H176="",0,H176)))</f>
        <v/>
      </c>
      <c r="J176" s="25">
        <f>IF(C176="","",SUMIF(Pagamentos!$B:$B,A176,Pagamentos!$E:$E))</f>
        <v/>
      </c>
      <c r="K176" s="25">
        <f>IF(OR(C176="",I176=""),"",I176-J176)</f>
        <v/>
      </c>
      <c r="L176" s="26">
        <f>IF(C176="","",IF(N176="Sim","Cancelado",IF(I176="","Sem tipo",IF(I176=0,"Isento",IF(K176&lt;=0,"Quitado",IF(J176&gt;0,"Parcial","Pendente"))))))</f>
        <v/>
      </c>
      <c r="M176" s="24" t="n"/>
      <c r="N176" s="17" t="n"/>
      <c r="O176" s="17" t="n"/>
    </row>
    <row r="177">
      <c r="A177" s="17" t="n">
        <v>172</v>
      </c>
      <c r="B177" s="24" t="n"/>
      <c r="C177" s="17" t="n"/>
      <c r="D177" s="17" t="n"/>
      <c r="E177" s="17" t="n"/>
      <c r="F177" s="17" t="n"/>
      <c r="G177" s="25">
        <f>IF(F177="","",IFERROR(INDEX('Configuração'!$B$11:$B$20,MATCH(F177,'Configuração'!$A$11:$A$20,0)),""))</f>
        <v/>
      </c>
      <c r="H177" s="18" t="n"/>
      <c r="I177" s="25">
        <f>IF(OR(C177="",G177=""),"",MAX(0,G177-IF(H177="",0,H177)))</f>
        <v/>
      </c>
      <c r="J177" s="25">
        <f>IF(C177="","",SUMIF(Pagamentos!$B:$B,A177,Pagamentos!$E:$E))</f>
        <v/>
      </c>
      <c r="K177" s="25">
        <f>IF(OR(C177="",I177=""),"",I177-J177)</f>
        <v/>
      </c>
      <c r="L177" s="26">
        <f>IF(C177="","",IF(N177="Sim","Cancelado",IF(I177="","Sem tipo",IF(I177=0,"Isento",IF(K177&lt;=0,"Quitado",IF(J177&gt;0,"Parcial","Pendente"))))))</f>
        <v/>
      </c>
      <c r="M177" s="24" t="n"/>
      <c r="N177" s="17" t="n"/>
      <c r="O177" s="17" t="n"/>
    </row>
    <row r="178">
      <c r="A178" s="17" t="n">
        <v>173</v>
      </c>
      <c r="B178" s="24" t="n"/>
      <c r="C178" s="17" t="n"/>
      <c r="D178" s="17" t="n"/>
      <c r="E178" s="17" t="n"/>
      <c r="F178" s="17" t="n"/>
      <c r="G178" s="25">
        <f>IF(F178="","",IFERROR(INDEX('Configuração'!$B$11:$B$20,MATCH(F178,'Configuração'!$A$11:$A$20,0)),""))</f>
        <v/>
      </c>
      <c r="H178" s="18" t="n"/>
      <c r="I178" s="25">
        <f>IF(OR(C178="",G178=""),"",MAX(0,G178-IF(H178="",0,H178)))</f>
        <v/>
      </c>
      <c r="J178" s="25">
        <f>IF(C178="","",SUMIF(Pagamentos!$B:$B,A178,Pagamentos!$E:$E))</f>
        <v/>
      </c>
      <c r="K178" s="25">
        <f>IF(OR(C178="",I178=""),"",I178-J178)</f>
        <v/>
      </c>
      <c r="L178" s="26">
        <f>IF(C178="","",IF(N178="Sim","Cancelado",IF(I178="","Sem tipo",IF(I178=0,"Isento",IF(K178&lt;=0,"Quitado",IF(J178&gt;0,"Parcial","Pendente"))))))</f>
        <v/>
      </c>
      <c r="M178" s="24" t="n"/>
      <c r="N178" s="17" t="n"/>
      <c r="O178" s="17" t="n"/>
    </row>
    <row r="179">
      <c r="A179" s="17" t="n">
        <v>174</v>
      </c>
      <c r="B179" s="24" t="n"/>
      <c r="C179" s="17" t="n"/>
      <c r="D179" s="17" t="n"/>
      <c r="E179" s="17" t="n"/>
      <c r="F179" s="17" t="n"/>
      <c r="G179" s="25">
        <f>IF(F179="","",IFERROR(INDEX('Configuração'!$B$11:$B$20,MATCH(F179,'Configuração'!$A$11:$A$20,0)),""))</f>
        <v/>
      </c>
      <c r="H179" s="18" t="n"/>
      <c r="I179" s="25">
        <f>IF(OR(C179="",G179=""),"",MAX(0,G179-IF(H179="",0,H179)))</f>
        <v/>
      </c>
      <c r="J179" s="25">
        <f>IF(C179="","",SUMIF(Pagamentos!$B:$B,A179,Pagamentos!$E:$E))</f>
        <v/>
      </c>
      <c r="K179" s="25">
        <f>IF(OR(C179="",I179=""),"",I179-J179)</f>
        <v/>
      </c>
      <c r="L179" s="26">
        <f>IF(C179="","",IF(N179="Sim","Cancelado",IF(I179="","Sem tipo",IF(I179=0,"Isento",IF(K179&lt;=0,"Quitado",IF(J179&gt;0,"Parcial","Pendente"))))))</f>
        <v/>
      </c>
      <c r="M179" s="24" t="n"/>
      <c r="N179" s="17" t="n"/>
      <c r="O179" s="17" t="n"/>
    </row>
    <row r="180">
      <c r="A180" s="17" t="n">
        <v>175</v>
      </c>
      <c r="B180" s="24" t="n"/>
      <c r="C180" s="17" t="n"/>
      <c r="D180" s="17" t="n"/>
      <c r="E180" s="17" t="n"/>
      <c r="F180" s="17" t="n"/>
      <c r="G180" s="25">
        <f>IF(F180="","",IFERROR(INDEX('Configuração'!$B$11:$B$20,MATCH(F180,'Configuração'!$A$11:$A$20,0)),""))</f>
        <v/>
      </c>
      <c r="H180" s="18" t="n"/>
      <c r="I180" s="25">
        <f>IF(OR(C180="",G180=""),"",MAX(0,G180-IF(H180="",0,H180)))</f>
        <v/>
      </c>
      <c r="J180" s="25">
        <f>IF(C180="","",SUMIF(Pagamentos!$B:$B,A180,Pagamentos!$E:$E))</f>
        <v/>
      </c>
      <c r="K180" s="25">
        <f>IF(OR(C180="",I180=""),"",I180-J180)</f>
        <v/>
      </c>
      <c r="L180" s="26">
        <f>IF(C180="","",IF(N180="Sim","Cancelado",IF(I180="","Sem tipo",IF(I180=0,"Isento",IF(K180&lt;=0,"Quitado",IF(J180&gt;0,"Parcial","Pendente"))))))</f>
        <v/>
      </c>
      <c r="M180" s="24" t="n"/>
      <c r="N180" s="17" t="n"/>
      <c r="O180" s="17" t="n"/>
    </row>
    <row r="181">
      <c r="A181" s="17" t="n">
        <v>176</v>
      </c>
      <c r="B181" s="24" t="n"/>
      <c r="C181" s="17" t="n"/>
      <c r="D181" s="17" t="n"/>
      <c r="E181" s="17" t="n"/>
      <c r="F181" s="17" t="n"/>
      <c r="G181" s="25">
        <f>IF(F181="","",IFERROR(INDEX('Configuração'!$B$11:$B$20,MATCH(F181,'Configuração'!$A$11:$A$20,0)),""))</f>
        <v/>
      </c>
      <c r="H181" s="18" t="n"/>
      <c r="I181" s="25">
        <f>IF(OR(C181="",G181=""),"",MAX(0,G181-IF(H181="",0,H181)))</f>
        <v/>
      </c>
      <c r="J181" s="25">
        <f>IF(C181="","",SUMIF(Pagamentos!$B:$B,A181,Pagamentos!$E:$E))</f>
        <v/>
      </c>
      <c r="K181" s="25">
        <f>IF(OR(C181="",I181=""),"",I181-J181)</f>
        <v/>
      </c>
      <c r="L181" s="26">
        <f>IF(C181="","",IF(N181="Sim","Cancelado",IF(I181="","Sem tipo",IF(I181=0,"Isento",IF(K181&lt;=0,"Quitado",IF(J181&gt;0,"Parcial","Pendente"))))))</f>
        <v/>
      </c>
      <c r="M181" s="24" t="n"/>
      <c r="N181" s="17" t="n"/>
      <c r="O181" s="17" t="n"/>
    </row>
    <row r="182">
      <c r="A182" s="17" t="n">
        <v>177</v>
      </c>
      <c r="B182" s="24" t="n"/>
      <c r="C182" s="17" t="n"/>
      <c r="D182" s="17" t="n"/>
      <c r="E182" s="17" t="n"/>
      <c r="F182" s="17" t="n"/>
      <c r="G182" s="25">
        <f>IF(F182="","",IFERROR(INDEX('Configuração'!$B$11:$B$20,MATCH(F182,'Configuração'!$A$11:$A$20,0)),""))</f>
        <v/>
      </c>
      <c r="H182" s="18" t="n"/>
      <c r="I182" s="25">
        <f>IF(OR(C182="",G182=""),"",MAX(0,G182-IF(H182="",0,H182)))</f>
        <v/>
      </c>
      <c r="J182" s="25">
        <f>IF(C182="","",SUMIF(Pagamentos!$B:$B,A182,Pagamentos!$E:$E))</f>
        <v/>
      </c>
      <c r="K182" s="25">
        <f>IF(OR(C182="",I182=""),"",I182-J182)</f>
        <v/>
      </c>
      <c r="L182" s="26">
        <f>IF(C182="","",IF(N182="Sim","Cancelado",IF(I182="","Sem tipo",IF(I182=0,"Isento",IF(K182&lt;=0,"Quitado",IF(J182&gt;0,"Parcial","Pendente"))))))</f>
        <v/>
      </c>
      <c r="M182" s="24" t="n"/>
      <c r="N182" s="17" t="n"/>
      <c r="O182" s="17" t="n"/>
    </row>
    <row r="183">
      <c r="A183" s="17" t="n">
        <v>178</v>
      </c>
      <c r="B183" s="24" t="n"/>
      <c r="C183" s="17" t="n"/>
      <c r="D183" s="17" t="n"/>
      <c r="E183" s="17" t="n"/>
      <c r="F183" s="17" t="n"/>
      <c r="G183" s="25">
        <f>IF(F183="","",IFERROR(INDEX('Configuração'!$B$11:$B$20,MATCH(F183,'Configuração'!$A$11:$A$20,0)),""))</f>
        <v/>
      </c>
      <c r="H183" s="18" t="n"/>
      <c r="I183" s="25">
        <f>IF(OR(C183="",G183=""),"",MAX(0,G183-IF(H183="",0,H183)))</f>
        <v/>
      </c>
      <c r="J183" s="25">
        <f>IF(C183="","",SUMIF(Pagamentos!$B:$B,A183,Pagamentos!$E:$E))</f>
        <v/>
      </c>
      <c r="K183" s="25">
        <f>IF(OR(C183="",I183=""),"",I183-J183)</f>
        <v/>
      </c>
      <c r="L183" s="26">
        <f>IF(C183="","",IF(N183="Sim","Cancelado",IF(I183="","Sem tipo",IF(I183=0,"Isento",IF(K183&lt;=0,"Quitado",IF(J183&gt;0,"Parcial","Pendente"))))))</f>
        <v/>
      </c>
      <c r="M183" s="24" t="n"/>
      <c r="N183" s="17" t="n"/>
      <c r="O183" s="17" t="n"/>
    </row>
    <row r="184">
      <c r="A184" s="17" t="n">
        <v>179</v>
      </c>
      <c r="B184" s="24" t="n"/>
      <c r="C184" s="17" t="n"/>
      <c r="D184" s="17" t="n"/>
      <c r="E184" s="17" t="n"/>
      <c r="F184" s="17" t="n"/>
      <c r="G184" s="25">
        <f>IF(F184="","",IFERROR(INDEX('Configuração'!$B$11:$B$20,MATCH(F184,'Configuração'!$A$11:$A$20,0)),""))</f>
        <v/>
      </c>
      <c r="H184" s="18" t="n"/>
      <c r="I184" s="25">
        <f>IF(OR(C184="",G184=""),"",MAX(0,G184-IF(H184="",0,H184)))</f>
        <v/>
      </c>
      <c r="J184" s="25">
        <f>IF(C184="","",SUMIF(Pagamentos!$B:$B,A184,Pagamentos!$E:$E))</f>
        <v/>
      </c>
      <c r="K184" s="25">
        <f>IF(OR(C184="",I184=""),"",I184-J184)</f>
        <v/>
      </c>
      <c r="L184" s="26">
        <f>IF(C184="","",IF(N184="Sim","Cancelado",IF(I184="","Sem tipo",IF(I184=0,"Isento",IF(K184&lt;=0,"Quitado",IF(J184&gt;0,"Parcial","Pendente"))))))</f>
        <v/>
      </c>
      <c r="M184" s="24" t="n"/>
      <c r="N184" s="17" t="n"/>
      <c r="O184" s="17" t="n"/>
    </row>
    <row r="185">
      <c r="A185" s="17" t="n">
        <v>180</v>
      </c>
      <c r="B185" s="24" t="n"/>
      <c r="C185" s="17" t="n"/>
      <c r="D185" s="17" t="n"/>
      <c r="E185" s="17" t="n"/>
      <c r="F185" s="17" t="n"/>
      <c r="G185" s="25">
        <f>IF(F185="","",IFERROR(INDEX('Configuração'!$B$11:$B$20,MATCH(F185,'Configuração'!$A$11:$A$20,0)),""))</f>
        <v/>
      </c>
      <c r="H185" s="18" t="n"/>
      <c r="I185" s="25">
        <f>IF(OR(C185="",G185=""),"",MAX(0,G185-IF(H185="",0,H185)))</f>
        <v/>
      </c>
      <c r="J185" s="25">
        <f>IF(C185="","",SUMIF(Pagamentos!$B:$B,A185,Pagamentos!$E:$E))</f>
        <v/>
      </c>
      <c r="K185" s="25">
        <f>IF(OR(C185="",I185=""),"",I185-J185)</f>
        <v/>
      </c>
      <c r="L185" s="26">
        <f>IF(C185="","",IF(N185="Sim","Cancelado",IF(I185="","Sem tipo",IF(I185=0,"Isento",IF(K185&lt;=0,"Quitado",IF(J185&gt;0,"Parcial","Pendente"))))))</f>
        <v/>
      </c>
      <c r="M185" s="24" t="n"/>
      <c r="N185" s="17" t="n"/>
      <c r="O185" s="17" t="n"/>
    </row>
    <row r="186">
      <c r="A186" s="17" t="n">
        <v>181</v>
      </c>
      <c r="B186" s="24" t="n"/>
      <c r="C186" s="17" t="n"/>
      <c r="D186" s="17" t="n"/>
      <c r="E186" s="17" t="n"/>
      <c r="F186" s="17" t="n"/>
      <c r="G186" s="25">
        <f>IF(F186="","",IFERROR(INDEX('Configuração'!$B$11:$B$20,MATCH(F186,'Configuração'!$A$11:$A$20,0)),""))</f>
        <v/>
      </c>
      <c r="H186" s="18" t="n"/>
      <c r="I186" s="25">
        <f>IF(OR(C186="",G186=""),"",MAX(0,G186-IF(H186="",0,H186)))</f>
        <v/>
      </c>
      <c r="J186" s="25">
        <f>IF(C186="","",SUMIF(Pagamentos!$B:$B,A186,Pagamentos!$E:$E))</f>
        <v/>
      </c>
      <c r="K186" s="25">
        <f>IF(OR(C186="",I186=""),"",I186-J186)</f>
        <v/>
      </c>
      <c r="L186" s="26">
        <f>IF(C186="","",IF(N186="Sim","Cancelado",IF(I186="","Sem tipo",IF(I186=0,"Isento",IF(K186&lt;=0,"Quitado",IF(J186&gt;0,"Parcial","Pendente"))))))</f>
        <v/>
      </c>
      <c r="M186" s="24" t="n"/>
      <c r="N186" s="17" t="n"/>
      <c r="O186" s="17" t="n"/>
    </row>
    <row r="187">
      <c r="A187" s="17" t="n">
        <v>182</v>
      </c>
      <c r="B187" s="24" t="n"/>
      <c r="C187" s="17" t="n"/>
      <c r="D187" s="17" t="n"/>
      <c r="E187" s="17" t="n"/>
      <c r="F187" s="17" t="n"/>
      <c r="G187" s="25">
        <f>IF(F187="","",IFERROR(INDEX('Configuração'!$B$11:$B$20,MATCH(F187,'Configuração'!$A$11:$A$20,0)),""))</f>
        <v/>
      </c>
      <c r="H187" s="18" t="n"/>
      <c r="I187" s="25">
        <f>IF(OR(C187="",G187=""),"",MAX(0,G187-IF(H187="",0,H187)))</f>
        <v/>
      </c>
      <c r="J187" s="25">
        <f>IF(C187="","",SUMIF(Pagamentos!$B:$B,A187,Pagamentos!$E:$E))</f>
        <v/>
      </c>
      <c r="K187" s="25">
        <f>IF(OR(C187="",I187=""),"",I187-J187)</f>
        <v/>
      </c>
      <c r="L187" s="26">
        <f>IF(C187="","",IF(N187="Sim","Cancelado",IF(I187="","Sem tipo",IF(I187=0,"Isento",IF(K187&lt;=0,"Quitado",IF(J187&gt;0,"Parcial","Pendente"))))))</f>
        <v/>
      </c>
      <c r="M187" s="24" t="n"/>
      <c r="N187" s="17" t="n"/>
      <c r="O187" s="17" t="n"/>
    </row>
    <row r="188">
      <c r="A188" s="17" t="n">
        <v>183</v>
      </c>
      <c r="B188" s="24" t="n"/>
      <c r="C188" s="17" t="n"/>
      <c r="D188" s="17" t="n"/>
      <c r="E188" s="17" t="n"/>
      <c r="F188" s="17" t="n"/>
      <c r="G188" s="25">
        <f>IF(F188="","",IFERROR(INDEX('Configuração'!$B$11:$B$20,MATCH(F188,'Configuração'!$A$11:$A$20,0)),""))</f>
        <v/>
      </c>
      <c r="H188" s="18" t="n"/>
      <c r="I188" s="25">
        <f>IF(OR(C188="",G188=""),"",MAX(0,G188-IF(H188="",0,H188)))</f>
        <v/>
      </c>
      <c r="J188" s="25">
        <f>IF(C188="","",SUMIF(Pagamentos!$B:$B,A188,Pagamentos!$E:$E))</f>
        <v/>
      </c>
      <c r="K188" s="25">
        <f>IF(OR(C188="",I188=""),"",I188-J188)</f>
        <v/>
      </c>
      <c r="L188" s="26">
        <f>IF(C188="","",IF(N188="Sim","Cancelado",IF(I188="","Sem tipo",IF(I188=0,"Isento",IF(K188&lt;=0,"Quitado",IF(J188&gt;0,"Parcial","Pendente"))))))</f>
        <v/>
      </c>
      <c r="M188" s="24" t="n"/>
      <c r="N188" s="17" t="n"/>
      <c r="O188" s="17" t="n"/>
    </row>
    <row r="189">
      <c r="A189" s="17" t="n">
        <v>184</v>
      </c>
      <c r="B189" s="24" t="n"/>
      <c r="C189" s="17" t="n"/>
      <c r="D189" s="17" t="n"/>
      <c r="E189" s="17" t="n"/>
      <c r="F189" s="17" t="n"/>
      <c r="G189" s="25">
        <f>IF(F189="","",IFERROR(INDEX('Configuração'!$B$11:$B$20,MATCH(F189,'Configuração'!$A$11:$A$20,0)),""))</f>
        <v/>
      </c>
      <c r="H189" s="18" t="n"/>
      <c r="I189" s="25">
        <f>IF(OR(C189="",G189=""),"",MAX(0,G189-IF(H189="",0,H189)))</f>
        <v/>
      </c>
      <c r="J189" s="25">
        <f>IF(C189="","",SUMIF(Pagamentos!$B:$B,A189,Pagamentos!$E:$E))</f>
        <v/>
      </c>
      <c r="K189" s="25">
        <f>IF(OR(C189="",I189=""),"",I189-J189)</f>
        <v/>
      </c>
      <c r="L189" s="26">
        <f>IF(C189="","",IF(N189="Sim","Cancelado",IF(I189="","Sem tipo",IF(I189=0,"Isento",IF(K189&lt;=0,"Quitado",IF(J189&gt;0,"Parcial","Pendente"))))))</f>
        <v/>
      </c>
      <c r="M189" s="24" t="n"/>
      <c r="N189" s="17" t="n"/>
      <c r="O189" s="17" t="n"/>
    </row>
    <row r="190">
      <c r="A190" s="17" t="n">
        <v>185</v>
      </c>
      <c r="B190" s="24" t="n"/>
      <c r="C190" s="17" t="n"/>
      <c r="D190" s="17" t="n"/>
      <c r="E190" s="17" t="n"/>
      <c r="F190" s="17" t="n"/>
      <c r="G190" s="25">
        <f>IF(F190="","",IFERROR(INDEX('Configuração'!$B$11:$B$20,MATCH(F190,'Configuração'!$A$11:$A$20,0)),""))</f>
        <v/>
      </c>
      <c r="H190" s="18" t="n"/>
      <c r="I190" s="25">
        <f>IF(OR(C190="",G190=""),"",MAX(0,G190-IF(H190="",0,H190)))</f>
        <v/>
      </c>
      <c r="J190" s="25">
        <f>IF(C190="","",SUMIF(Pagamentos!$B:$B,A190,Pagamentos!$E:$E))</f>
        <v/>
      </c>
      <c r="K190" s="25">
        <f>IF(OR(C190="",I190=""),"",I190-J190)</f>
        <v/>
      </c>
      <c r="L190" s="26">
        <f>IF(C190="","",IF(N190="Sim","Cancelado",IF(I190="","Sem tipo",IF(I190=0,"Isento",IF(K190&lt;=0,"Quitado",IF(J190&gt;0,"Parcial","Pendente"))))))</f>
        <v/>
      </c>
      <c r="M190" s="24" t="n"/>
      <c r="N190" s="17" t="n"/>
      <c r="O190" s="17" t="n"/>
    </row>
    <row r="191">
      <c r="A191" s="17" t="n">
        <v>186</v>
      </c>
      <c r="B191" s="24" t="n"/>
      <c r="C191" s="17" t="n"/>
      <c r="D191" s="17" t="n"/>
      <c r="E191" s="17" t="n"/>
      <c r="F191" s="17" t="n"/>
      <c r="G191" s="25">
        <f>IF(F191="","",IFERROR(INDEX('Configuração'!$B$11:$B$20,MATCH(F191,'Configuração'!$A$11:$A$20,0)),""))</f>
        <v/>
      </c>
      <c r="H191" s="18" t="n"/>
      <c r="I191" s="25">
        <f>IF(OR(C191="",G191=""),"",MAX(0,G191-IF(H191="",0,H191)))</f>
        <v/>
      </c>
      <c r="J191" s="25">
        <f>IF(C191="","",SUMIF(Pagamentos!$B:$B,A191,Pagamentos!$E:$E))</f>
        <v/>
      </c>
      <c r="K191" s="25">
        <f>IF(OR(C191="",I191=""),"",I191-J191)</f>
        <v/>
      </c>
      <c r="L191" s="26">
        <f>IF(C191="","",IF(N191="Sim","Cancelado",IF(I191="","Sem tipo",IF(I191=0,"Isento",IF(K191&lt;=0,"Quitado",IF(J191&gt;0,"Parcial","Pendente"))))))</f>
        <v/>
      </c>
      <c r="M191" s="24" t="n"/>
      <c r="N191" s="17" t="n"/>
      <c r="O191" s="17" t="n"/>
    </row>
    <row r="192">
      <c r="A192" s="17" t="n">
        <v>187</v>
      </c>
      <c r="B192" s="24" t="n"/>
      <c r="C192" s="17" t="n"/>
      <c r="D192" s="17" t="n"/>
      <c r="E192" s="17" t="n"/>
      <c r="F192" s="17" t="n"/>
      <c r="G192" s="25">
        <f>IF(F192="","",IFERROR(INDEX('Configuração'!$B$11:$B$20,MATCH(F192,'Configuração'!$A$11:$A$20,0)),""))</f>
        <v/>
      </c>
      <c r="H192" s="18" t="n"/>
      <c r="I192" s="25">
        <f>IF(OR(C192="",G192=""),"",MAX(0,G192-IF(H192="",0,H192)))</f>
        <v/>
      </c>
      <c r="J192" s="25">
        <f>IF(C192="","",SUMIF(Pagamentos!$B:$B,A192,Pagamentos!$E:$E))</f>
        <v/>
      </c>
      <c r="K192" s="25">
        <f>IF(OR(C192="",I192=""),"",I192-J192)</f>
        <v/>
      </c>
      <c r="L192" s="26">
        <f>IF(C192="","",IF(N192="Sim","Cancelado",IF(I192="","Sem tipo",IF(I192=0,"Isento",IF(K192&lt;=0,"Quitado",IF(J192&gt;0,"Parcial","Pendente"))))))</f>
        <v/>
      </c>
      <c r="M192" s="24" t="n"/>
      <c r="N192" s="17" t="n"/>
      <c r="O192" s="17" t="n"/>
    </row>
    <row r="193">
      <c r="A193" s="17" t="n">
        <v>188</v>
      </c>
      <c r="B193" s="24" t="n"/>
      <c r="C193" s="17" t="n"/>
      <c r="D193" s="17" t="n"/>
      <c r="E193" s="17" t="n"/>
      <c r="F193" s="17" t="n"/>
      <c r="G193" s="25">
        <f>IF(F193="","",IFERROR(INDEX('Configuração'!$B$11:$B$20,MATCH(F193,'Configuração'!$A$11:$A$20,0)),""))</f>
        <v/>
      </c>
      <c r="H193" s="18" t="n"/>
      <c r="I193" s="25">
        <f>IF(OR(C193="",G193=""),"",MAX(0,G193-IF(H193="",0,H193)))</f>
        <v/>
      </c>
      <c r="J193" s="25">
        <f>IF(C193="","",SUMIF(Pagamentos!$B:$B,A193,Pagamentos!$E:$E))</f>
        <v/>
      </c>
      <c r="K193" s="25">
        <f>IF(OR(C193="",I193=""),"",I193-J193)</f>
        <v/>
      </c>
      <c r="L193" s="26">
        <f>IF(C193="","",IF(N193="Sim","Cancelado",IF(I193="","Sem tipo",IF(I193=0,"Isento",IF(K193&lt;=0,"Quitado",IF(J193&gt;0,"Parcial","Pendente"))))))</f>
        <v/>
      </c>
      <c r="M193" s="24" t="n"/>
      <c r="N193" s="17" t="n"/>
      <c r="O193" s="17" t="n"/>
    </row>
    <row r="194">
      <c r="A194" s="17" t="n">
        <v>189</v>
      </c>
      <c r="B194" s="24" t="n"/>
      <c r="C194" s="17" t="n"/>
      <c r="D194" s="17" t="n"/>
      <c r="E194" s="17" t="n"/>
      <c r="F194" s="17" t="n"/>
      <c r="G194" s="25">
        <f>IF(F194="","",IFERROR(INDEX('Configuração'!$B$11:$B$20,MATCH(F194,'Configuração'!$A$11:$A$20,0)),""))</f>
        <v/>
      </c>
      <c r="H194" s="18" t="n"/>
      <c r="I194" s="25">
        <f>IF(OR(C194="",G194=""),"",MAX(0,G194-IF(H194="",0,H194)))</f>
        <v/>
      </c>
      <c r="J194" s="25">
        <f>IF(C194="","",SUMIF(Pagamentos!$B:$B,A194,Pagamentos!$E:$E))</f>
        <v/>
      </c>
      <c r="K194" s="25">
        <f>IF(OR(C194="",I194=""),"",I194-J194)</f>
        <v/>
      </c>
      <c r="L194" s="26">
        <f>IF(C194="","",IF(N194="Sim","Cancelado",IF(I194="","Sem tipo",IF(I194=0,"Isento",IF(K194&lt;=0,"Quitado",IF(J194&gt;0,"Parcial","Pendente"))))))</f>
        <v/>
      </c>
      <c r="M194" s="24" t="n"/>
      <c r="N194" s="17" t="n"/>
      <c r="O194" s="17" t="n"/>
    </row>
    <row r="195">
      <c r="A195" s="17" t="n">
        <v>190</v>
      </c>
      <c r="B195" s="24" t="n"/>
      <c r="C195" s="17" t="n"/>
      <c r="D195" s="17" t="n"/>
      <c r="E195" s="17" t="n"/>
      <c r="F195" s="17" t="n"/>
      <c r="G195" s="25">
        <f>IF(F195="","",IFERROR(INDEX('Configuração'!$B$11:$B$20,MATCH(F195,'Configuração'!$A$11:$A$20,0)),""))</f>
        <v/>
      </c>
      <c r="H195" s="18" t="n"/>
      <c r="I195" s="25">
        <f>IF(OR(C195="",G195=""),"",MAX(0,G195-IF(H195="",0,H195)))</f>
        <v/>
      </c>
      <c r="J195" s="25">
        <f>IF(C195="","",SUMIF(Pagamentos!$B:$B,A195,Pagamentos!$E:$E))</f>
        <v/>
      </c>
      <c r="K195" s="25">
        <f>IF(OR(C195="",I195=""),"",I195-J195)</f>
        <v/>
      </c>
      <c r="L195" s="26">
        <f>IF(C195="","",IF(N195="Sim","Cancelado",IF(I195="","Sem tipo",IF(I195=0,"Isento",IF(K195&lt;=0,"Quitado",IF(J195&gt;0,"Parcial","Pendente"))))))</f>
        <v/>
      </c>
      <c r="M195" s="24" t="n"/>
      <c r="N195" s="17" t="n"/>
      <c r="O195" s="17" t="n"/>
    </row>
    <row r="196">
      <c r="A196" s="17" t="n">
        <v>191</v>
      </c>
      <c r="B196" s="24" t="n"/>
      <c r="C196" s="17" t="n"/>
      <c r="D196" s="17" t="n"/>
      <c r="E196" s="17" t="n"/>
      <c r="F196" s="17" t="n"/>
      <c r="G196" s="25">
        <f>IF(F196="","",IFERROR(INDEX('Configuração'!$B$11:$B$20,MATCH(F196,'Configuração'!$A$11:$A$20,0)),""))</f>
        <v/>
      </c>
      <c r="H196" s="18" t="n"/>
      <c r="I196" s="25">
        <f>IF(OR(C196="",G196=""),"",MAX(0,G196-IF(H196="",0,H196)))</f>
        <v/>
      </c>
      <c r="J196" s="25">
        <f>IF(C196="","",SUMIF(Pagamentos!$B:$B,A196,Pagamentos!$E:$E))</f>
        <v/>
      </c>
      <c r="K196" s="25">
        <f>IF(OR(C196="",I196=""),"",I196-J196)</f>
        <v/>
      </c>
      <c r="L196" s="26">
        <f>IF(C196="","",IF(N196="Sim","Cancelado",IF(I196="","Sem tipo",IF(I196=0,"Isento",IF(K196&lt;=0,"Quitado",IF(J196&gt;0,"Parcial","Pendente"))))))</f>
        <v/>
      </c>
      <c r="M196" s="24" t="n"/>
      <c r="N196" s="17" t="n"/>
      <c r="O196" s="17" t="n"/>
    </row>
    <row r="197">
      <c r="A197" s="17" t="n">
        <v>192</v>
      </c>
      <c r="B197" s="24" t="n"/>
      <c r="C197" s="17" t="n"/>
      <c r="D197" s="17" t="n"/>
      <c r="E197" s="17" t="n"/>
      <c r="F197" s="17" t="n"/>
      <c r="G197" s="25">
        <f>IF(F197="","",IFERROR(INDEX('Configuração'!$B$11:$B$20,MATCH(F197,'Configuração'!$A$11:$A$20,0)),""))</f>
        <v/>
      </c>
      <c r="H197" s="18" t="n"/>
      <c r="I197" s="25">
        <f>IF(OR(C197="",G197=""),"",MAX(0,G197-IF(H197="",0,H197)))</f>
        <v/>
      </c>
      <c r="J197" s="25">
        <f>IF(C197="","",SUMIF(Pagamentos!$B:$B,A197,Pagamentos!$E:$E))</f>
        <v/>
      </c>
      <c r="K197" s="25">
        <f>IF(OR(C197="",I197=""),"",I197-J197)</f>
        <v/>
      </c>
      <c r="L197" s="26">
        <f>IF(C197="","",IF(N197="Sim","Cancelado",IF(I197="","Sem tipo",IF(I197=0,"Isento",IF(K197&lt;=0,"Quitado",IF(J197&gt;0,"Parcial","Pendente"))))))</f>
        <v/>
      </c>
      <c r="M197" s="24" t="n"/>
      <c r="N197" s="17" t="n"/>
      <c r="O197" s="17" t="n"/>
    </row>
    <row r="198">
      <c r="A198" s="17" t="n">
        <v>193</v>
      </c>
      <c r="B198" s="24" t="n"/>
      <c r="C198" s="17" t="n"/>
      <c r="D198" s="17" t="n"/>
      <c r="E198" s="17" t="n"/>
      <c r="F198" s="17" t="n"/>
      <c r="G198" s="25">
        <f>IF(F198="","",IFERROR(INDEX('Configuração'!$B$11:$B$20,MATCH(F198,'Configuração'!$A$11:$A$20,0)),""))</f>
        <v/>
      </c>
      <c r="H198" s="18" t="n"/>
      <c r="I198" s="25">
        <f>IF(OR(C198="",G198=""),"",MAX(0,G198-IF(H198="",0,H198)))</f>
        <v/>
      </c>
      <c r="J198" s="25">
        <f>IF(C198="","",SUMIF(Pagamentos!$B:$B,A198,Pagamentos!$E:$E))</f>
        <v/>
      </c>
      <c r="K198" s="25">
        <f>IF(OR(C198="",I198=""),"",I198-J198)</f>
        <v/>
      </c>
      <c r="L198" s="26">
        <f>IF(C198="","",IF(N198="Sim","Cancelado",IF(I198="","Sem tipo",IF(I198=0,"Isento",IF(K198&lt;=0,"Quitado",IF(J198&gt;0,"Parcial","Pendente"))))))</f>
        <v/>
      </c>
      <c r="M198" s="24" t="n"/>
      <c r="N198" s="17" t="n"/>
      <c r="O198" s="17" t="n"/>
    </row>
    <row r="199">
      <c r="A199" s="17" t="n">
        <v>194</v>
      </c>
      <c r="B199" s="24" t="n"/>
      <c r="C199" s="17" t="n"/>
      <c r="D199" s="17" t="n"/>
      <c r="E199" s="17" t="n"/>
      <c r="F199" s="17" t="n"/>
      <c r="G199" s="25">
        <f>IF(F199="","",IFERROR(INDEX('Configuração'!$B$11:$B$20,MATCH(F199,'Configuração'!$A$11:$A$20,0)),""))</f>
        <v/>
      </c>
      <c r="H199" s="18" t="n"/>
      <c r="I199" s="25">
        <f>IF(OR(C199="",G199=""),"",MAX(0,G199-IF(H199="",0,H199)))</f>
        <v/>
      </c>
      <c r="J199" s="25">
        <f>IF(C199="","",SUMIF(Pagamentos!$B:$B,A199,Pagamentos!$E:$E))</f>
        <v/>
      </c>
      <c r="K199" s="25">
        <f>IF(OR(C199="",I199=""),"",I199-J199)</f>
        <v/>
      </c>
      <c r="L199" s="26">
        <f>IF(C199="","",IF(N199="Sim","Cancelado",IF(I199="","Sem tipo",IF(I199=0,"Isento",IF(K199&lt;=0,"Quitado",IF(J199&gt;0,"Parcial","Pendente"))))))</f>
        <v/>
      </c>
      <c r="M199" s="24" t="n"/>
      <c r="N199" s="17" t="n"/>
      <c r="O199" s="17" t="n"/>
    </row>
    <row r="200">
      <c r="A200" s="17" t="n">
        <v>195</v>
      </c>
      <c r="B200" s="24" t="n"/>
      <c r="C200" s="17" t="n"/>
      <c r="D200" s="17" t="n"/>
      <c r="E200" s="17" t="n"/>
      <c r="F200" s="17" t="n"/>
      <c r="G200" s="25">
        <f>IF(F200="","",IFERROR(INDEX('Configuração'!$B$11:$B$20,MATCH(F200,'Configuração'!$A$11:$A$20,0)),""))</f>
        <v/>
      </c>
      <c r="H200" s="18" t="n"/>
      <c r="I200" s="25">
        <f>IF(OR(C200="",G200=""),"",MAX(0,G200-IF(H200="",0,H200)))</f>
        <v/>
      </c>
      <c r="J200" s="25">
        <f>IF(C200="","",SUMIF(Pagamentos!$B:$B,A200,Pagamentos!$E:$E))</f>
        <v/>
      </c>
      <c r="K200" s="25">
        <f>IF(OR(C200="",I200=""),"",I200-J200)</f>
        <v/>
      </c>
      <c r="L200" s="26">
        <f>IF(C200="","",IF(N200="Sim","Cancelado",IF(I200="","Sem tipo",IF(I200=0,"Isento",IF(K200&lt;=0,"Quitado",IF(J200&gt;0,"Parcial","Pendente"))))))</f>
        <v/>
      </c>
      <c r="M200" s="24" t="n"/>
      <c r="N200" s="17" t="n"/>
      <c r="O200" s="17" t="n"/>
    </row>
    <row r="201">
      <c r="A201" s="17" t="n">
        <v>196</v>
      </c>
      <c r="B201" s="24" t="n"/>
      <c r="C201" s="17" t="n"/>
      <c r="D201" s="17" t="n"/>
      <c r="E201" s="17" t="n"/>
      <c r="F201" s="17" t="n"/>
      <c r="G201" s="25">
        <f>IF(F201="","",IFERROR(INDEX('Configuração'!$B$11:$B$20,MATCH(F201,'Configuração'!$A$11:$A$20,0)),""))</f>
        <v/>
      </c>
      <c r="H201" s="18" t="n"/>
      <c r="I201" s="25">
        <f>IF(OR(C201="",G201=""),"",MAX(0,G201-IF(H201="",0,H201)))</f>
        <v/>
      </c>
      <c r="J201" s="25">
        <f>IF(C201="","",SUMIF(Pagamentos!$B:$B,A201,Pagamentos!$E:$E))</f>
        <v/>
      </c>
      <c r="K201" s="25">
        <f>IF(OR(C201="",I201=""),"",I201-J201)</f>
        <v/>
      </c>
      <c r="L201" s="26">
        <f>IF(C201="","",IF(N201="Sim","Cancelado",IF(I201="","Sem tipo",IF(I201=0,"Isento",IF(K201&lt;=0,"Quitado",IF(J201&gt;0,"Parcial","Pendente"))))))</f>
        <v/>
      </c>
      <c r="M201" s="24" t="n"/>
      <c r="N201" s="17" t="n"/>
      <c r="O201" s="17" t="n"/>
    </row>
    <row r="202">
      <c r="A202" s="17" t="n">
        <v>197</v>
      </c>
      <c r="B202" s="24" t="n"/>
      <c r="C202" s="17" t="n"/>
      <c r="D202" s="17" t="n"/>
      <c r="E202" s="17" t="n"/>
      <c r="F202" s="17" t="n"/>
      <c r="G202" s="25">
        <f>IF(F202="","",IFERROR(INDEX('Configuração'!$B$11:$B$20,MATCH(F202,'Configuração'!$A$11:$A$20,0)),""))</f>
        <v/>
      </c>
      <c r="H202" s="18" t="n"/>
      <c r="I202" s="25">
        <f>IF(OR(C202="",G202=""),"",MAX(0,G202-IF(H202="",0,H202)))</f>
        <v/>
      </c>
      <c r="J202" s="25">
        <f>IF(C202="","",SUMIF(Pagamentos!$B:$B,A202,Pagamentos!$E:$E))</f>
        <v/>
      </c>
      <c r="K202" s="25">
        <f>IF(OR(C202="",I202=""),"",I202-J202)</f>
        <v/>
      </c>
      <c r="L202" s="26">
        <f>IF(C202="","",IF(N202="Sim","Cancelado",IF(I202="","Sem tipo",IF(I202=0,"Isento",IF(K202&lt;=0,"Quitado",IF(J202&gt;0,"Parcial","Pendente"))))))</f>
        <v/>
      </c>
      <c r="M202" s="24" t="n"/>
      <c r="N202" s="17" t="n"/>
      <c r="O202" s="17" t="n"/>
    </row>
    <row r="203">
      <c r="A203" s="17" t="n">
        <v>198</v>
      </c>
      <c r="B203" s="24" t="n"/>
      <c r="C203" s="17" t="n"/>
      <c r="D203" s="17" t="n"/>
      <c r="E203" s="17" t="n"/>
      <c r="F203" s="17" t="n"/>
      <c r="G203" s="25">
        <f>IF(F203="","",IFERROR(INDEX('Configuração'!$B$11:$B$20,MATCH(F203,'Configuração'!$A$11:$A$20,0)),""))</f>
        <v/>
      </c>
      <c r="H203" s="18" t="n"/>
      <c r="I203" s="25">
        <f>IF(OR(C203="",G203=""),"",MAX(0,G203-IF(H203="",0,H203)))</f>
        <v/>
      </c>
      <c r="J203" s="25">
        <f>IF(C203="","",SUMIF(Pagamentos!$B:$B,A203,Pagamentos!$E:$E))</f>
        <v/>
      </c>
      <c r="K203" s="25">
        <f>IF(OR(C203="",I203=""),"",I203-J203)</f>
        <v/>
      </c>
      <c r="L203" s="26">
        <f>IF(C203="","",IF(N203="Sim","Cancelado",IF(I203="","Sem tipo",IF(I203=0,"Isento",IF(K203&lt;=0,"Quitado",IF(J203&gt;0,"Parcial","Pendente"))))))</f>
        <v/>
      </c>
      <c r="M203" s="24" t="n"/>
      <c r="N203" s="17" t="n"/>
      <c r="O203" s="17" t="n"/>
    </row>
    <row r="204">
      <c r="A204" s="17" t="n">
        <v>199</v>
      </c>
      <c r="B204" s="24" t="n"/>
      <c r="C204" s="17" t="n"/>
      <c r="D204" s="17" t="n"/>
      <c r="E204" s="17" t="n"/>
      <c r="F204" s="17" t="n"/>
      <c r="G204" s="25">
        <f>IF(F204="","",IFERROR(INDEX('Configuração'!$B$11:$B$20,MATCH(F204,'Configuração'!$A$11:$A$20,0)),""))</f>
        <v/>
      </c>
      <c r="H204" s="18" t="n"/>
      <c r="I204" s="25">
        <f>IF(OR(C204="",G204=""),"",MAX(0,G204-IF(H204="",0,H204)))</f>
        <v/>
      </c>
      <c r="J204" s="25">
        <f>IF(C204="","",SUMIF(Pagamentos!$B:$B,A204,Pagamentos!$E:$E))</f>
        <v/>
      </c>
      <c r="K204" s="25">
        <f>IF(OR(C204="",I204=""),"",I204-J204)</f>
        <v/>
      </c>
      <c r="L204" s="26">
        <f>IF(C204="","",IF(N204="Sim","Cancelado",IF(I204="","Sem tipo",IF(I204=0,"Isento",IF(K204&lt;=0,"Quitado",IF(J204&gt;0,"Parcial","Pendente"))))))</f>
        <v/>
      </c>
      <c r="M204" s="24" t="n"/>
      <c r="N204" s="17" t="n"/>
      <c r="O204" s="17" t="n"/>
    </row>
    <row r="205">
      <c r="A205" s="17" t="n">
        <v>200</v>
      </c>
      <c r="B205" s="24" t="n"/>
      <c r="C205" s="17" t="n"/>
      <c r="D205" s="17" t="n"/>
      <c r="E205" s="17" t="n"/>
      <c r="F205" s="17" t="n"/>
      <c r="G205" s="25">
        <f>IF(F205="","",IFERROR(INDEX('Configuração'!$B$11:$B$20,MATCH(F205,'Configuração'!$A$11:$A$20,0)),""))</f>
        <v/>
      </c>
      <c r="H205" s="18" t="n"/>
      <c r="I205" s="25">
        <f>IF(OR(C205="",G205=""),"",MAX(0,G205-IF(H205="",0,H205)))</f>
        <v/>
      </c>
      <c r="J205" s="25">
        <f>IF(C205="","",SUMIF(Pagamentos!$B:$B,A205,Pagamentos!$E:$E))</f>
        <v/>
      </c>
      <c r="K205" s="25">
        <f>IF(OR(C205="",I205=""),"",I205-J205)</f>
        <v/>
      </c>
      <c r="L205" s="26">
        <f>IF(C205="","",IF(N205="Sim","Cancelado",IF(I205="","Sem tipo",IF(I205=0,"Isento",IF(K205&lt;=0,"Quitado",IF(J205&gt;0,"Parcial","Pendente"))))))</f>
        <v/>
      </c>
      <c r="M205" s="24" t="n"/>
      <c r="N205" s="17" t="n"/>
      <c r="O205" s="17" t="n"/>
    </row>
    <row r="206">
      <c r="A206" s="17" t="n">
        <v>201</v>
      </c>
      <c r="B206" s="24" t="n"/>
      <c r="C206" s="17" t="n"/>
      <c r="D206" s="17" t="n"/>
      <c r="E206" s="17" t="n"/>
      <c r="F206" s="17" t="n"/>
      <c r="G206" s="25">
        <f>IF(F206="","",IFERROR(INDEX('Configuração'!$B$11:$B$20,MATCH(F206,'Configuração'!$A$11:$A$20,0)),""))</f>
        <v/>
      </c>
      <c r="H206" s="18" t="n"/>
      <c r="I206" s="25">
        <f>IF(OR(C206="",G206=""),"",MAX(0,G206-IF(H206="",0,H206)))</f>
        <v/>
      </c>
      <c r="J206" s="25">
        <f>IF(C206="","",SUMIF(Pagamentos!$B:$B,A206,Pagamentos!$E:$E))</f>
        <v/>
      </c>
      <c r="K206" s="25">
        <f>IF(OR(C206="",I206=""),"",I206-J206)</f>
        <v/>
      </c>
      <c r="L206" s="26">
        <f>IF(C206="","",IF(N206="Sim","Cancelado",IF(I206="","Sem tipo",IF(I206=0,"Isento",IF(K206&lt;=0,"Quitado",IF(J206&gt;0,"Parcial","Pendente"))))))</f>
        <v/>
      </c>
      <c r="M206" s="24" t="n"/>
      <c r="N206" s="17" t="n"/>
      <c r="O206" s="17" t="n"/>
    </row>
    <row r="207">
      <c r="A207" s="17" t="n">
        <v>202</v>
      </c>
      <c r="B207" s="24" t="n"/>
      <c r="C207" s="17" t="n"/>
      <c r="D207" s="17" t="n"/>
      <c r="E207" s="17" t="n"/>
      <c r="F207" s="17" t="n"/>
      <c r="G207" s="25">
        <f>IF(F207="","",IFERROR(INDEX('Configuração'!$B$11:$B$20,MATCH(F207,'Configuração'!$A$11:$A$20,0)),""))</f>
        <v/>
      </c>
      <c r="H207" s="18" t="n"/>
      <c r="I207" s="25">
        <f>IF(OR(C207="",G207=""),"",MAX(0,G207-IF(H207="",0,H207)))</f>
        <v/>
      </c>
      <c r="J207" s="25">
        <f>IF(C207="","",SUMIF(Pagamentos!$B:$B,A207,Pagamentos!$E:$E))</f>
        <v/>
      </c>
      <c r="K207" s="25">
        <f>IF(OR(C207="",I207=""),"",I207-J207)</f>
        <v/>
      </c>
      <c r="L207" s="26">
        <f>IF(C207="","",IF(N207="Sim","Cancelado",IF(I207="","Sem tipo",IF(I207=0,"Isento",IF(K207&lt;=0,"Quitado",IF(J207&gt;0,"Parcial","Pendente"))))))</f>
        <v/>
      </c>
      <c r="M207" s="24" t="n"/>
      <c r="N207" s="17" t="n"/>
      <c r="O207" s="17" t="n"/>
    </row>
    <row r="208">
      <c r="A208" s="17" t="n">
        <v>203</v>
      </c>
      <c r="B208" s="24" t="n"/>
      <c r="C208" s="17" t="n"/>
      <c r="D208" s="17" t="n"/>
      <c r="E208" s="17" t="n"/>
      <c r="F208" s="17" t="n"/>
      <c r="G208" s="25">
        <f>IF(F208="","",IFERROR(INDEX('Configuração'!$B$11:$B$20,MATCH(F208,'Configuração'!$A$11:$A$20,0)),""))</f>
        <v/>
      </c>
      <c r="H208" s="18" t="n"/>
      <c r="I208" s="25">
        <f>IF(OR(C208="",G208=""),"",MAX(0,G208-IF(H208="",0,H208)))</f>
        <v/>
      </c>
      <c r="J208" s="25">
        <f>IF(C208="","",SUMIF(Pagamentos!$B:$B,A208,Pagamentos!$E:$E))</f>
        <v/>
      </c>
      <c r="K208" s="25">
        <f>IF(OR(C208="",I208=""),"",I208-J208)</f>
        <v/>
      </c>
      <c r="L208" s="26">
        <f>IF(C208="","",IF(N208="Sim","Cancelado",IF(I208="","Sem tipo",IF(I208=0,"Isento",IF(K208&lt;=0,"Quitado",IF(J208&gt;0,"Parcial","Pendente"))))))</f>
        <v/>
      </c>
      <c r="M208" s="24" t="n"/>
      <c r="N208" s="17" t="n"/>
      <c r="O208" s="17" t="n"/>
    </row>
    <row r="209">
      <c r="A209" s="17" t="n">
        <v>204</v>
      </c>
      <c r="B209" s="24" t="n"/>
      <c r="C209" s="17" t="n"/>
      <c r="D209" s="17" t="n"/>
      <c r="E209" s="17" t="n"/>
      <c r="F209" s="17" t="n"/>
      <c r="G209" s="25">
        <f>IF(F209="","",IFERROR(INDEX('Configuração'!$B$11:$B$20,MATCH(F209,'Configuração'!$A$11:$A$20,0)),""))</f>
        <v/>
      </c>
      <c r="H209" s="18" t="n"/>
      <c r="I209" s="25">
        <f>IF(OR(C209="",G209=""),"",MAX(0,G209-IF(H209="",0,H209)))</f>
        <v/>
      </c>
      <c r="J209" s="25">
        <f>IF(C209="","",SUMIF(Pagamentos!$B:$B,A209,Pagamentos!$E:$E))</f>
        <v/>
      </c>
      <c r="K209" s="25">
        <f>IF(OR(C209="",I209=""),"",I209-J209)</f>
        <v/>
      </c>
      <c r="L209" s="26">
        <f>IF(C209="","",IF(N209="Sim","Cancelado",IF(I209="","Sem tipo",IF(I209=0,"Isento",IF(K209&lt;=0,"Quitado",IF(J209&gt;0,"Parcial","Pendente"))))))</f>
        <v/>
      </c>
      <c r="M209" s="24" t="n"/>
      <c r="N209" s="17" t="n"/>
      <c r="O209" s="17" t="n"/>
    </row>
    <row r="210">
      <c r="A210" s="17" t="n">
        <v>205</v>
      </c>
      <c r="B210" s="24" t="n"/>
      <c r="C210" s="17" t="n"/>
      <c r="D210" s="17" t="n"/>
      <c r="E210" s="17" t="n"/>
      <c r="F210" s="17" t="n"/>
      <c r="G210" s="25">
        <f>IF(F210="","",IFERROR(INDEX('Configuração'!$B$11:$B$20,MATCH(F210,'Configuração'!$A$11:$A$20,0)),""))</f>
        <v/>
      </c>
      <c r="H210" s="18" t="n"/>
      <c r="I210" s="25">
        <f>IF(OR(C210="",G210=""),"",MAX(0,G210-IF(H210="",0,H210)))</f>
        <v/>
      </c>
      <c r="J210" s="25">
        <f>IF(C210="","",SUMIF(Pagamentos!$B:$B,A210,Pagamentos!$E:$E))</f>
        <v/>
      </c>
      <c r="K210" s="25">
        <f>IF(OR(C210="",I210=""),"",I210-J210)</f>
        <v/>
      </c>
      <c r="L210" s="26">
        <f>IF(C210="","",IF(N210="Sim","Cancelado",IF(I210="","Sem tipo",IF(I210=0,"Isento",IF(K210&lt;=0,"Quitado",IF(J210&gt;0,"Parcial","Pendente"))))))</f>
        <v/>
      </c>
      <c r="M210" s="24" t="n"/>
      <c r="N210" s="17" t="n"/>
      <c r="O210" s="17" t="n"/>
    </row>
    <row r="211">
      <c r="A211" s="17" t="n">
        <v>206</v>
      </c>
      <c r="B211" s="24" t="n"/>
      <c r="C211" s="17" t="n"/>
      <c r="D211" s="17" t="n"/>
      <c r="E211" s="17" t="n"/>
      <c r="F211" s="17" t="n"/>
      <c r="G211" s="25">
        <f>IF(F211="","",IFERROR(INDEX('Configuração'!$B$11:$B$20,MATCH(F211,'Configuração'!$A$11:$A$20,0)),""))</f>
        <v/>
      </c>
      <c r="H211" s="18" t="n"/>
      <c r="I211" s="25">
        <f>IF(OR(C211="",G211=""),"",MAX(0,G211-IF(H211="",0,H211)))</f>
        <v/>
      </c>
      <c r="J211" s="25">
        <f>IF(C211="","",SUMIF(Pagamentos!$B:$B,A211,Pagamentos!$E:$E))</f>
        <v/>
      </c>
      <c r="K211" s="25">
        <f>IF(OR(C211="",I211=""),"",I211-J211)</f>
        <v/>
      </c>
      <c r="L211" s="26">
        <f>IF(C211="","",IF(N211="Sim","Cancelado",IF(I211="","Sem tipo",IF(I211=0,"Isento",IF(K211&lt;=0,"Quitado",IF(J211&gt;0,"Parcial","Pendente"))))))</f>
        <v/>
      </c>
      <c r="M211" s="24" t="n"/>
      <c r="N211" s="17" t="n"/>
      <c r="O211" s="17" t="n"/>
    </row>
    <row r="212">
      <c r="A212" s="17" t="n">
        <v>207</v>
      </c>
      <c r="B212" s="24" t="n"/>
      <c r="C212" s="17" t="n"/>
      <c r="D212" s="17" t="n"/>
      <c r="E212" s="17" t="n"/>
      <c r="F212" s="17" t="n"/>
      <c r="G212" s="25">
        <f>IF(F212="","",IFERROR(INDEX('Configuração'!$B$11:$B$20,MATCH(F212,'Configuração'!$A$11:$A$20,0)),""))</f>
        <v/>
      </c>
      <c r="H212" s="18" t="n"/>
      <c r="I212" s="25">
        <f>IF(OR(C212="",G212=""),"",MAX(0,G212-IF(H212="",0,H212)))</f>
        <v/>
      </c>
      <c r="J212" s="25">
        <f>IF(C212="","",SUMIF(Pagamentos!$B:$B,A212,Pagamentos!$E:$E))</f>
        <v/>
      </c>
      <c r="K212" s="25">
        <f>IF(OR(C212="",I212=""),"",I212-J212)</f>
        <v/>
      </c>
      <c r="L212" s="26">
        <f>IF(C212="","",IF(N212="Sim","Cancelado",IF(I212="","Sem tipo",IF(I212=0,"Isento",IF(K212&lt;=0,"Quitado",IF(J212&gt;0,"Parcial","Pendente"))))))</f>
        <v/>
      </c>
      <c r="M212" s="24" t="n"/>
      <c r="N212" s="17" t="n"/>
      <c r="O212" s="17" t="n"/>
    </row>
    <row r="213">
      <c r="A213" s="17" t="n">
        <v>208</v>
      </c>
      <c r="B213" s="24" t="n"/>
      <c r="C213" s="17" t="n"/>
      <c r="D213" s="17" t="n"/>
      <c r="E213" s="17" t="n"/>
      <c r="F213" s="17" t="n"/>
      <c r="G213" s="25">
        <f>IF(F213="","",IFERROR(INDEX('Configuração'!$B$11:$B$20,MATCH(F213,'Configuração'!$A$11:$A$20,0)),""))</f>
        <v/>
      </c>
      <c r="H213" s="18" t="n"/>
      <c r="I213" s="25">
        <f>IF(OR(C213="",G213=""),"",MAX(0,G213-IF(H213="",0,H213)))</f>
        <v/>
      </c>
      <c r="J213" s="25">
        <f>IF(C213="","",SUMIF(Pagamentos!$B:$B,A213,Pagamentos!$E:$E))</f>
        <v/>
      </c>
      <c r="K213" s="25">
        <f>IF(OR(C213="",I213=""),"",I213-J213)</f>
        <v/>
      </c>
      <c r="L213" s="26">
        <f>IF(C213="","",IF(N213="Sim","Cancelado",IF(I213="","Sem tipo",IF(I213=0,"Isento",IF(K213&lt;=0,"Quitado",IF(J213&gt;0,"Parcial","Pendente"))))))</f>
        <v/>
      </c>
      <c r="M213" s="24" t="n"/>
      <c r="N213" s="17" t="n"/>
      <c r="O213" s="17" t="n"/>
    </row>
    <row r="214">
      <c r="A214" s="17" t="n">
        <v>209</v>
      </c>
      <c r="B214" s="24" t="n"/>
      <c r="C214" s="17" t="n"/>
      <c r="D214" s="17" t="n"/>
      <c r="E214" s="17" t="n"/>
      <c r="F214" s="17" t="n"/>
      <c r="G214" s="25">
        <f>IF(F214="","",IFERROR(INDEX('Configuração'!$B$11:$B$20,MATCH(F214,'Configuração'!$A$11:$A$20,0)),""))</f>
        <v/>
      </c>
      <c r="H214" s="18" t="n"/>
      <c r="I214" s="25">
        <f>IF(OR(C214="",G214=""),"",MAX(0,G214-IF(H214="",0,H214)))</f>
        <v/>
      </c>
      <c r="J214" s="25">
        <f>IF(C214="","",SUMIF(Pagamentos!$B:$B,A214,Pagamentos!$E:$E))</f>
        <v/>
      </c>
      <c r="K214" s="25">
        <f>IF(OR(C214="",I214=""),"",I214-J214)</f>
        <v/>
      </c>
      <c r="L214" s="26">
        <f>IF(C214="","",IF(N214="Sim","Cancelado",IF(I214="","Sem tipo",IF(I214=0,"Isento",IF(K214&lt;=0,"Quitado",IF(J214&gt;0,"Parcial","Pendente"))))))</f>
        <v/>
      </c>
      <c r="M214" s="24" t="n"/>
      <c r="N214" s="17" t="n"/>
      <c r="O214" s="17" t="n"/>
    </row>
    <row r="215">
      <c r="A215" s="17" t="n">
        <v>210</v>
      </c>
      <c r="B215" s="24" t="n"/>
      <c r="C215" s="17" t="n"/>
      <c r="D215" s="17" t="n"/>
      <c r="E215" s="17" t="n"/>
      <c r="F215" s="17" t="n"/>
      <c r="G215" s="25">
        <f>IF(F215="","",IFERROR(INDEX('Configuração'!$B$11:$B$20,MATCH(F215,'Configuração'!$A$11:$A$20,0)),""))</f>
        <v/>
      </c>
      <c r="H215" s="18" t="n"/>
      <c r="I215" s="25">
        <f>IF(OR(C215="",G215=""),"",MAX(0,G215-IF(H215="",0,H215)))</f>
        <v/>
      </c>
      <c r="J215" s="25">
        <f>IF(C215="","",SUMIF(Pagamentos!$B:$B,A215,Pagamentos!$E:$E))</f>
        <v/>
      </c>
      <c r="K215" s="25">
        <f>IF(OR(C215="",I215=""),"",I215-J215)</f>
        <v/>
      </c>
      <c r="L215" s="26">
        <f>IF(C215="","",IF(N215="Sim","Cancelado",IF(I215="","Sem tipo",IF(I215=0,"Isento",IF(K215&lt;=0,"Quitado",IF(J215&gt;0,"Parcial","Pendente"))))))</f>
        <v/>
      </c>
      <c r="M215" s="24" t="n"/>
      <c r="N215" s="17" t="n"/>
      <c r="O215" s="17" t="n"/>
    </row>
    <row r="216">
      <c r="A216" s="17" t="n">
        <v>211</v>
      </c>
      <c r="B216" s="24" t="n"/>
      <c r="C216" s="17" t="n"/>
      <c r="D216" s="17" t="n"/>
      <c r="E216" s="17" t="n"/>
      <c r="F216" s="17" t="n"/>
      <c r="G216" s="25">
        <f>IF(F216="","",IFERROR(INDEX('Configuração'!$B$11:$B$20,MATCH(F216,'Configuração'!$A$11:$A$20,0)),""))</f>
        <v/>
      </c>
      <c r="H216" s="18" t="n"/>
      <c r="I216" s="25">
        <f>IF(OR(C216="",G216=""),"",MAX(0,G216-IF(H216="",0,H216)))</f>
        <v/>
      </c>
      <c r="J216" s="25">
        <f>IF(C216="","",SUMIF(Pagamentos!$B:$B,A216,Pagamentos!$E:$E))</f>
        <v/>
      </c>
      <c r="K216" s="25">
        <f>IF(OR(C216="",I216=""),"",I216-J216)</f>
        <v/>
      </c>
      <c r="L216" s="26">
        <f>IF(C216="","",IF(N216="Sim","Cancelado",IF(I216="","Sem tipo",IF(I216=0,"Isento",IF(K216&lt;=0,"Quitado",IF(J216&gt;0,"Parcial","Pendente"))))))</f>
        <v/>
      </c>
      <c r="M216" s="24" t="n"/>
      <c r="N216" s="17" t="n"/>
      <c r="O216" s="17" t="n"/>
    </row>
    <row r="217">
      <c r="A217" s="17" t="n">
        <v>212</v>
      </c>
      <c r="B217" s="24" t="n"/>
      <c r="C217" s="17" t="n"/>
      <c r="D217" s="17" t="n"/>
      <c r="E217" s="17" t="n"/>
      <c r="F217" s="17" t="n"/>
      <c r="G217" s="25">
        <f>IF(F217="","",IFERROR(INDEX('Configuração'!$B$11:$B$20,MATCH(F217,'Configuração'!$A$11:$A$20,0)),""))</f>
        <v/>
      </c>
      <c r="H217" s="18" t="n"/>
      <c r="I217" s="25">
        <f>IF(OR(C217="",G217=""),"",MAX(0,G217-IF(H217="",0,H217)))</f>
        <v/>
      </c>
      <c r="J217" s="25">
        <f>IF(C217="","",SUMIF(Pagamentos!$B:$B,A217,Pagamentos!$E:$E))</f>
        <v/>
      </c>
      <c r="K217" s="25">
        <f>IF(OR(C217="",I217=""),"",I217-J217)</f>
        <v/>
      </c>
      <c r="L217" s="26">
        <f>IF(C217="","",IF(N217="Sim","Cancelado",IF(I217="","Sem tipo",IF(I217=0,"Isento",IF(K217&lt;=0,"Quitado",IF(J217&gt;0,"Parcial","Pendente"))))))</f>
        <v/>
      </c>
      <c r="M217" s="24" t="n"/>
      <c r="N217" s="17" t="n"/>
      <c r="O217" s="17" t="n"/>
    </row>
    <row r="218">
      <c r="A218" s="17" t="n">
        <v>213</v>
      </c>
      <c r="B218" s="24" t="n"/>
      <c r="C218" s="17" t="n"/>
      <c r="D218" s="17" t="n"/>
      <c r="E218" s="17" t="n"/>
      <c r="F218" s="17" t="n"/>
      <c r="G218" s="25">
        <f>IF(F218="","",IFERROR(INDEX('Configuração'!$B$11:$B$20,MATCH(F218,'Configuração'!$A$11:$A$20,0)),""))</f>
        <v/>
      </c>
      <c r="H218" s="18" t="n"/>
      <c r="I218" s="25">
        <f>IF(OR(C218="",G218=""),"",MAX(0,G218-IF(H218="",0,H218)))</f>
        <v/>
      </c>
      <c r="J218" s="25">
        <f>IF(C218="","",SUMIF(Pagamentos!$B:$B,A218,Pagamentos!$E:$E))</f>
        <v/>
      </c>
      <c r="K218" s="25">
        <f>IF(OR(C218="",I218=""),"",I218-J218)</f>
        <v/>
      </c>
      <c r="L218" s="26">
        <f>IF(C218="","",IF(N218="Sim","Cancelado",IF(I218="","Sem tipo",IF(I218=0,"Isento",IF(K218&lt;=0,"Quitado",IF(J218&gt;0,"Parcial","Pendente"))))))</f>
        <v/>
      </c>
      <c r="M218" s="24" t="n"/>
      <c r="N218" s="17" t="n"/>
      <c r="O218" s="17" t="n"/>
    </row>
    <row r="219">
      <c r="A219" s="17" t="n">
        <v>214</v>
      </c>
      <c r="B219" s="24" t="n"/>
      <c r="C219" s="17" t="n"/>
      <c r="D219" s="17" t="n"/>
      <c r="E219" s="17" t="n"/>
      <c r="F219" s="17" t="n"/>
      <c r="G219" s="25">
        <f>IF(F219="","",IFERROR(INDEX('Configuração'!$B$11:$B$20,MATCH(F219,'Configuração'!$A$11:$A$20,0)),""))</f>
        <v/>
      </c>
      <c r="H219" s="18" t="n"/>
      <c r="I219" s="25">
        <f>IF(OR(C219="",G219=""),"",MAX(0,G219-IF(H219="",0,H219)))</f>
        <v/>
      </c>
      <c r="J219" s="25">
        <f>IF(C219="","",SUMIF(Pagamentos!$B:$B,A219,Pagamentos!$E:$E))</f>
        <v/>
      </c>
      <c r="K219" s="25">
        <f>IF(OR(C219="",I219=""),"",I219-J219)</f>
        <v/>
      </c>
      <c r="L219" s="26">
        <f>IF(C219="","",IF(N219="Sim","Cancelado",IF(I219="","Sem tipo",IF(I219=0,"Isento",IF(K219&lt;=0,"Quitado",IF(J219&gt;0,"Parcial","Pendente"))))))</f>
        <v/>
      </c>
      <c r="M219" s="24" t="n"/>
      <c r="N219" s="17" t="n"/>
      <c r="O219" s="17" t="n"/>
    </row>
    <row r="220">
      <c r="A220" s="17" t="n">
        <v>215</v>
      </c>
      <c r="B220" s="24" t="n"/>
      <c r="C220" s="17" t="n"/>
      <c r="D220" s="17" t="n"/>
      <c r="E220" s="17" t="n"/>
      <c r="F220" s="17" t="n"/>
      <c r="G220" s="25">
        <f>IF(F220="","",IFERROR(INDEX('Configuração'!$B$11:$B$20,MATCH(F220,'Configuração'!$A$11:$A$20,0)),""))</f>
        <v/>
      </c>
      <c r="H220" s="18" t="n"/>
      <c r="I220" s="25">
        <f>IF(OR(C220="",G220=""),"",MAX(0,G220-IF(H220="",0,H220)))</f>
        <v/>
      </c>
      <c r="J220" s="25">
        <f>IF(C220="","",SUMIF(Pagamentos!$B:$B,A220,Pagamentos!$E:$E))</f>
        <v/>
      </c>
      <c r="K220" s="25">
        <f>IF(OR(C220="",I220=""),"",I220-J220)</f>
        <v/>
      </c>
      <c r="L220" s="26">
        <f>IF(C220="","",IF(N220="Sim","Cancelado",IF(I220="","Sem tipo",IF(I220=0,"Isento",IF(K220&lt;=0,"Quitado",IF(J220&gt;0,"Parcial","Pendente"))))))</f>
        <v/>
      </c>
      <c r="M220" s="24" t="n"/>
      <c r="N220" s="17" t="n"/>
      <c r="O220" s="17" t="n"/>
    </row>
    <row r="221">
      <c r="A221" s="17" t="n">
        <v>216</v>
      </c>
      <c r="B221" s="24" t="n"/>
      <c r="C221" s="17" t="n"/>
      <c r="D221" s="17" t="n"/>
      <c r="E221" s="17" t="n"/>
      <c r="F221" s="17" t="n"/>
      <c r="G221" s="25">
        <f>IF(F221="","",IFERROR(INDEX('Configuração'!$B$11:$B$20,MATCH(F221,'Configuração'!$A$11:$A$20,0)),""))</f>
        <v/>
      </c>
      <c r="H221" s="18" t="n"/>
      <c r="I221" s="25">
        <f>IF(OR(C221="",G221=""),"",MAX(0,G221-IF(H221="",0,H221)))</f>
        <v/>
      </c>
      <c r="J221" s="25">
        <f>IF(C221="","",SUMIF(Pagamentos!$B:$B,A221,Pagamentos!$E:$E))</f>
        <v/>
      </c>
      <c r="K221" s="25">
        <f>IF(OR(C221="",I221=""),"",I221-J221)</f>
        <v/>
      </c>
      <c r="L221" s="26">
        <f>IF(C221="","",IF(N221="Sim","Cancelado",IF(I221="","Sem tipo",IF(I221=0,"Isento",IF(K221&lt;=0,"Quitado",IF(J221&gt;0,"Parcial","Pendente"))))))</f>
        <v/>
      </c>
      <c r="M221" s="24" t="n"/>
      <c r="N221" s="17" t="n"/>
      <c r="O221" s="17" t="n"/>
    </row>
    <row r="222">
      <c r="A222" s="17" t="n">
        <v>217</v>
      </c>
      <c r="B222" s="24" t="n"/>
      <c r="C222" s="17" t="n"/>
      <c r="D222" s="17" t="n"/>
      <c r="E222" s="17" t="n"/>
      <c r="F222" s="17" t="n"/>
      <c r="G222" s="25">
        <f>IF(F222="","",IFERROR(INDEX('Configuração'!$B$11:$B$20,MATCH(F222,'Configuração'!$A$11:$A$20,0)),""))</f>
        <v/>
      </c>
      <c r="H222" s="18" t="n"/>
      <c r="I222" s="25">
        <f>IF(OR(C222="",G222=""),"",MAX(0,G222-IF(H222="",0,H222)))</f>
        <v/>
      </c>
      <c r="J222" s="25">
        <f>IF(C222="","",SUMIF(Pagamentos!$B:$B,A222,Pagamentos!$E:$E))</f>
        <v/>
      </c>
      <c r="K222" s="25">
        <f>IF(OR(C222="",I222=""),"",I222-J222)</f>
        <v/>
      </c>
      <c r="L222" s="26">
        <f>IF(C222="","",IF(N222="Sim","Cancelado",IF(I222="","Sem tipo",IF(I222=0,"Isento",IF(K222&lt;=0,"Quitado",IF(J222&gt;0,"Parcial","Pendente"))))))</f>
        <v/>
      </c>
      <c r="M222" s="24" t="n"/>
      <c r="N222" s="17" t="n"/>
      <c r="O222" s="17" t="n"/>
    </row>
    <row r="223">
      <c r="A223" s="17" t="n">
        <v>218</v>
      </c>
      <c r="B223" s="24" t="n"/>
      <c r="C223" s="17" t="n"/>
      <c r="D223" s="17" t="n"/>
      <c r="E223" s="17" t="n"/>
      <c r="F223" s="17" t="n"/>
      <c r="G223" s="25">
        <f>IF(F223="","",IFERROR(INDEX('Configuração'!$B$11:$B$20,MATCH(F223,'Configuração'!$A$11:$A$20,0)),""))</f>
        <v/>
      </c>
      <c r="H223" s="18" t="n"/>
      <c r="I223" s="25">
        <f>IF(OR(C223="",G223=""),"",MAX(0,G223-IF(H223="",0,H223)))</f>
        <v/>
      </c>
      <c r="J223" s="25">
        <f>IF(C223="","",SUMIF(Pagamentos!$B:$B,A223,Pagamentos!$E:$E))</f>
        <v/>
      </c>
      <c r="K223" s="25">
        <f>IF(OR(C223="",I223=""),"",I223-J223)</f>
        <v/>
      </c>
      <c r="L223" s="26">
        <f>IF(C223="","",IF(N223="Sim","Cancelado",IF(I223="","Sem tipo",IF(I223=0,"Isento",IF(K223&lt;=0,"Quitado",IF(J223&gt;0,"Parcial","Pendente"))))))</f>
        <v/>
      </c>
      <c r="M223" s="24" t="n"/>
      <c r="N223" s="17" t="n"/>
      <c r="O223" s="17" t="n"/>
    </row>
    <row r="224">
      <c r="A224" s="17" t="n">
        <v>219</v>
      </c>
      <c r="B224" s="24" t="n"/>
      <c r="C224" s="17" t="n"/>
      <c r="D224" s="17" t="n"/>
      <c r="E224" s="17" t="n"/>
      <c r="F224" s="17" t="n"/>
      <c r="G224" s="25">
        <f>IF(F224="","",IFERROR(INDEX('Configuração'!$B$11:$B$20,MATCH(F224,'Configuração'!$A$11:$A$20,0)),""))</f>
        <v/>
      </c>
      <c r="H224" s="18" t="n"/>
      <c r="I224" s="25">
        <f>IF(OR(C224="",G224=""),"",MAX(0,G224-IF(H224="",0,H224)))</f>
        <v/>
      </c>
      <c r="J224" s="25">
        <f>IF(C224="","",SUMIF(Pagamentos!$B:$B,A224,Pagamentos!$E:$E))</f>
        <v/>
      </c>
      <c r="K224" s="25">
        <f>IF(OR(C224="",I224=""),"",I224-J224)</f>
        <v/>
      </c>
      <c r="L224" s="26">
        <f>IF(C224="","",IF(N224="Sim","Cancelado",IF(I224="","Sem tipo",IF(I224=0,"Isento",IF(K224&lt;=0,"Quitado",IF(J224&gt;0,"Parcial","Pendente"))))))</f>
        <v/>
      </c>
      <c r="M224" s="24" t="n"/>
      <c r="N224" s="17" t="n"/>
      <c r="O224" s="17" t="n"/>
    </row>
    <row r="225">
      <c r="A225" s="17" t="n">
        <v>220</v>
      </c>
      <c r="B225" s="24" t="n"/>
      <c r="C225" s="17" t="n"/>
      <c r="D225" s="17" t="n"/>
      <c r="E225" s="17" t="n"/>
      <c r="F225" s="17" t="n"/>
      <c r="G225" s="25">
        <f>IF(F225="","",IFERROR(INDEX('Configuração'!$B$11:$B$20,MATCH(F225,'Configuração'!$A$11:$A$20,0)),""))</f>
        <v/>
      </c>
      <c r="H225" s="18" t="n"/>
      <c r="I225" s="25">
        <f>IF(OR(C225="",G225=""),"",MAX(0,G225-IF(H225="",0,H225)))</f>
        <v/>
      </c>
      <c r="J225" s="25">
        <f>IF(C225="","",SUMIF(Pagamentos!$B:$B,A225,Pagamentos!$E:$E))</f>
        <v/>
      </c>
      <c r="K225" s="25">
        <f>IF(OR(C225="",I225=""),"",I225-J225)</f>
        <v/>
      </c>
      <c r="L225" s="26">
        <f>IF(C225="","",IF(N225="Sim","Cancelado",IF(I225="","Sem tipo",IF(I225=0,"Isento",IF(K225&lt;=0,"Quitado",IF(J225&gt;0,"Parcial","Pendente"))))))</f>
        <v/>
      </c>
      <c r="M225" s="24" t="n"/>
      <c r="N225" s="17" t="n"/>
      <c r="O225" s="17" t="n"/>
    </row>
    <row r="226">
      <c r="A226" s="17" t="n">
        <v>221</v>
      </c>
      <c r="B226" s="24" t="n"/>
      <c r="C226" s="17" t="n"/>
      <c r="D226" s="17" t="n"/>
      <c r="E226" s="17" t="n"/>
      <c r="F226" s="17" t="n"/>
      <c r="G226" s="25">
        <f>IF(F226="","",IFERROR(INDEX('Configuração'!$B$11:$B$20,MATCH(F226,'Configuração'!$A$11:$A$20,0)),""))</f>
        <v/>
      </c>
      <c r="H226" s="18" t="n"/>
      <c r="I226" s="25">
        <f>IF(OR(C226="",G226=""),"",MAX(0,G226-IF(H226="",0,H226)))</f>
        <v/>
      </c>
      <c r="J226" s="25">
        <f>IF(C226="","",SUMIF(Pagamentos!$B:$B,A226,Pagamentos!$E:$E))</f>
        <v/>
      </c>
      <c r="K226" s="25">
        <f>IF(OR(C226="",I226=""),"",I226-J226)</f>
        <v/>
      </c>
      <c r="L226" s="26">
        <f>IF(C226="","",IF(N226="Sim","Cancelado",IF(I226="","Sem tipo",IF(I226=0,"Isento",IF(K226&lt;=0,"Quitado",IF(J226&gt;0,"Parcial","Pendente"))))))</f>
        <v/>
      </c>
      <c r="M226" s="24" t="n"/>
      <c r="N226" s="17" t="n"/>
      <c r="O226" s="17" t="n"/>
    </row>
    <row r="227">
      <c r="A227" s="17" t="n">
        <v>222</v>
      </c>
      <c r="B227" s="24" t="n"/>
      <c r="C227" s="17" t="n"/>
      <c r="D227" s="17" t="n"/>
      <c r="E227" s="17" t="n"/>
      <c r="F227" s="17" t="n"/>
      <c r="G227" s="25">
        <f>IF(F227="","",IFERROR(INDEX('Configuração'!$B$11:$B$20,MATCH(F227,'Configuração'!$A$11:$A$20,0)),""))</f>
        <v/>
      </c>
      <c r="H227" s="18" t="n"/>
      <c r="I227" s="25">
        <f>IF(OR(C227="",G227=""),"",MAX(0,G227-IF(H227="",0,H227)))</f>
        <v/>
      </c>
      <c r="J227" s="25">
        <f>IF(C227="","",SUMIF(Pagamentos!$B:$B,A227,Pagamentos!$E:$E))</f>
        <v/>
      </c>
      <c r="K227" s="25">
        <f>IF(OR(C227="",I227=""),"",I227-J227)</f>
        <v/>
      </c>
      <c r="L227" s="26">
        <f>IF(C227="","",IF(N227="Sim","Cancelado",IF(I227="","Sem tipo",IF(I227=0,"Isento",IF(K227&lt;=0,"Quitado",IF(J227&gt;0,"Parcial","Pendente"))))))</f>
        <v/>
      </c>
      <c r="M227" s="24" t="n"/>
      <c r="N227" s="17" t="n"/>
      <c r="O227" s="17" t="n"/>
    </row>
    <row r="228">
      <c r="A228" s="17" t="n">
        <v>223</v>
      </c>
      <c r="B228" s="24" t="n"/>
      <c r="C228" s="17" t="n"/>
      <c r="D228" s="17" t="n"/>
      <c r="E228" s="17" t="n"/>
      <c r="F228" s="17" t="n"/>
      <c r="G228" s="25">
        <f>IF(F228="","",IFERROR(INDEX('Configuração'!$B$11:$B$20,MATCH(F228,'Configuração'!$A$11:$A$20,0)),""))</f>
        <v/>
      </c>
      <c r="H228" s="18" t="n"/>
      <c r="I228" s="25">
        <f>IF(OR(C228="",G228=""),"",MAX(0,G228-IF(H228="",0,H228)))</f>
        <v/>
      </c>
      <c r="J228" s="25">
        <f>IF(C228="","",SUMIF(Pagamentos!$B:$B,A228,Pagamentos!$E:$E))</f>
        <v/>
      </c>
      <c r="K228" s="25">
        <f>IF(OR(C228="",I228=""),"",I228-J228)</f>
        <v/>
      </c>
      <c r="L228" s="26">
        <f>IF(C228="","",IF(N228="Sim","Cancelado",IF(I228="","Sem tipo",IF(I228=0,"Isento",IF(K228&lt;=0,"Quitado",IF(J228&gt;0,"Parcial","Pendente"))))))</f>
        <v/>
      </c>
      <c r="M228" s="24" t="n"/>
      <c r="N228" s="17" t="n"/>
      <c r="O228" s="17" t="n"/>
    </row>
    <row r="229">
      <c r="A229" s="17" t="n">
        <v>224</v>
      </c>
      <c r="B229" s="24" t="n"/>
      <c r="C229" s="17" t="n"/>
      <c r="D229" s="17" t="n"/>
      <c r="E229" s="17" t="n"/>
      <c r="F229" s="17" t="n"/>
      <c r="G229" s="25">
        <f>IF(F229="","",IFERROR(INDEX('Configuração'!$B$11:$B$20,MATCH(F229,'Configuração'!$A$11:$A$20,0)),""))</f>
        <v/>
      </c>
      <c r="H229" s="18" t="n"/>
      <c r="I229" s="25">
        <f>IF(OR(C229="",G229=""),"",MAX(0,G229-IF(H229="",0,H229)))</f>
        <v/>
      </c>
      <c r="J229" s="25">
        <f>IF(C229="","",SUMIF(Pagamentos!$B:$B,A229,Pagamentos!$E:$E))</f>
        <v/>
      </c>
      <c r="K229" s="25">
        <f>IF(OR(C229="",I229=""),"",I229-J229)</f>
        <v/>
      </c>
      <c r="L229" s="26">
        <f>IF(C229="","",IF(N229="Sim","Cancelado",IF(I229="","Sem tipo",IF(I229=0,"Isento",IF(K229&lt;=0,"Quitado",IF(J229&gt;0,"Parcial","Pendente"))))))</f>
        <v/>
      </c>
      <c r="M229" s="24" t="n"/>
      <c r="N229" s="17" t="n"/>
      <c r="O229" s="17" t="n"/>
    </row>
    <row r="230">
      <c r="A230" s="17" t="n">
        <v>225</v>
      </c>
      <c r="B230" s="24" t="n"/>
      <c r="C230" s="17" t="n"/>
      <c r="D230" s="17" t="n"/>
      <c r="E230" s="17" t="n"/>
      <c r="F230" s="17" t="n"/>
      <c r="G230" s="25">
        <f>IF(F230="","",IFERROR(INDEX('Configuração'!$B$11:$B$20,MATCH(F230,'Configuração'!$A$11:$A$20,0)),""))</f>
        <v/>
      </c>
      <c r="H230" s="18" t="n"/>
      <c r="I230" s="25">
        <f>IF(OR(C230="",G230=""),"",MAX(0,G230-IF(H230="",0,H230)))</f>
        <v/>
      </c>
      <c r="J230" s="25">
        <f>IF(C230="","",SUMIF(Pagamentos!$B:$B,A230,Pagamentos!$E:$E))</f>
        <v/>
      </c>
      <c r="K230" s="25">
        <f>IF(OR(C230="",I230=""),"",I230-J230)</f>
        <v/>
      </c>
      <c r="L230" s="26">
        <f>IF(C230="","",IF(N230="Sim","Cancelado",IF(I230="","Sem tipo",IF(I230=0,"Isento",IF(K230&lt;=0,"Quitado",IF(J230&gt;0,"Parcial","Pendente"))))))</f>
        <v/>
      </c>
      <c r="M230" s="24" t="n"/>
      <c r="N230" s="17" t="n"/>
      <c r="O230" s="17" t="n"/>
    </row>
    <row r="231">
      <c r="A231" s="17" t="n">
        <v>226</v>
      </c>
      <c r="B231" s="24" t="n"/>
      <c r="C231" s="17" t="n"/>
      <c r="D231" s="17" t="n"/>
      <c r="E231" s="17" t="n"/>
      <c r="F231" s="17" t="n"/>
      <c r="G231" s="25">
        <f>IF(F231="","",IFERROR(INDEX('Configuração'!$B$11:$B$20,MATCH(F231,'Configuração'!$A$11:$A$20,0)),""))</f>
        <v/>
      </c>
      <c r="H231" s="18" t="n"/>
      <c r="I231" s="25">
        <f>IF(OR(C231="",G231=""),"",MAX(0,G231-IF(H231="",0,H231)))</f>
        <v/>
      </c>
      <c r="J231" s="25">
        <f>IF(C231="","",SUMIF(Pagamentos!$B:$B,A231,Pagamentos!$E:$E))</f>
        <v/>
      </c>
      <c r="K231" s="25">
        <f>IF(OR(C231="",I231=""),"",I231-J231)</f>
        <v/>
      </c>
      <c r="L231" s="26">
        <f>IF(C231="","",IF(N231="Sim","Cancelado",IF(I231="","Sem tipo",IF(I231=0,"Isento",IF(K231&lt;=0,"Quitado",IF(J231&gt;0,"Parcial","Pendente"))))))</f>
        <v/>
      </c>
      <c r="M231" s="24" t="n"/>
      <c r="N231" s="17" t="n"/>
      <c r="O231" s="17" t="n"/>
    </row>
    <row r="232">
      <c r="A232" s="17" t="n">
        <v>227</v>
      </c>
      <c r="B232" s="24" t="n"/>
      <c r="C232" s="17" t="n"/>
      <c r="D232" s="17" t="n"/>
      <c r="E232" s="17" t="n"/>
      <c r="F232" s="17" t="n"/>
      <c r="G232" s="25">
        <f>IF(F232="","",IFERROR(INDEX('Configuração'!$B$11:$B$20,MATCH(F232,'Configuração'!$A$11:$A$20,0)),""))</f>
        <v/>
      </c>
      <c r="H232" s="18" t="n"/>
      <c r="I232" s="25">
        <f>IF(OR(C232="",G232=""),"",MAX(0,G232-IF(H232="",0,H232)))</f>
        <v/>
      </c>
      <c r="J232" s="25">
        <f>IF(C232="","",SUMIF(Pagamentos!$B:$B,A232,Pagamentos!$E:$E))</f>
        <v/>
      </c>
      <c r="K232" s="25">
        <f>IF(OR(C232="",I232=""),"",I232-J232)</f>
        <v/>
      </c>
      <c r="L232" s="26">
        <f>IF(C232="","",IF(N232="Sim","Cancelado",IF(I232="","Sem tipo",IF(I232=0,"Isento",IF(K232&lt;=0,"Quitado",IF(J232&gt;0,"Parcial","Pendente"))))))</f>
        <v/>
      </c>
      <c r="M232" s="24" t="n"/>
      <c r="N232" s="17" t="n"/>
      <c r="O232" s="17" t="n"/>
    </row>
    <row r="233">
      <c r="A233" s="17" t="n">
        <v>228</v>
      </c>
      <c r="B233" s="24" t="n"/>
      <c r="C233" s="17" t="n"/>
      <c r="D233" s="17" t="n"/>
      <c r="E233" s="17" t="n"/>
      <c r="F233" s="17" t="n"/>
      <c r="G233" s="25">
        <f>IF(F233="","",IFERROR(INDEX('Configuração'!$B$11:$B$20,MATCH(F233,'Configuração'!$A$11:$A$20,0)),""))</f>
        <v/>
      </c>
      <c r="H233" s="18" t="n"/>
      <c r="I233" s="25">
        <f>IF(OR(C233="",G233=""),"",MAX(0,G233-IF(H233="",0,H233)))</f>
        <v/>
      </c>
      <c r="J233" s="25">
        <f>IF(C233="","",SUMIF(Pagamentos!$B:$B,A233,Pagamentos!$E:$E))</f>
        <v/>
      </c>
      <c r="K233" s="25">
        <f>IF(OR(C233="",I233=""),"",I233-J233)</f>
        <v/>
      </c>
      <c r="L233" s="26">
        <f>IF(C233="","",IF(N233="Sim","Cancelado",IF(I233="","Sem tipo",IF(I233=0,"Isento",IF(K233&lt;=0,"Quitado",IF(J233&gt;0,"Parcial","Pendente"))))))</f>
        <v/>
      </c>
      <c r="M233" s="24" t="n"/>
      <c r="N233" s="17" t="n"/>
      <c r="O233" s="17" t="n"/>
    </row>
    <row r="234">
      <c r="A234" s="17" t="n">
        <v>229</v>
      </c>
      <c r="B234" s="24" t="n"/>
      <c r="C234" s="17" t="n"/>
      <c r="D234" s="17" t="n"/>
      <c r="E234" s="17" t="n"/>
      <c r="F234" s="17" t="n"/>
      <c r="G234" s="25">
        <f>IF(F234="","",IFERROR(INDEX('Configuração'!$B$11:$B$20,MATCH(F234,'Configuração'!$A$11:$A$20,0)),""))</f>
        <v/>
      </c>
      <c r="H234" s="18" t="n"/>
      <c r="I234" s="25">
        <f>IF(OR(C234="",G234=""),"",MAX(0,G234-IF(H234="",0,H234)))</f>
        <v/>
      </c>
      <c r="J234" s="25">
        <f>IF(C234="","",SUMIF(Pagamentos!$B:$B,A234,Pagamentos!$E:$E))</f>
        <v/>
      </c>
      <c r="K234" s="25">
        <f>IF(OR(C234="",I234=""),"",I234-J234)</f>
        <v/>
      </c>
      <c r="L234" s="26">
        <f>IF(C234="","",IF(N234="Sim","Cancelado",IF(I234="","Sem tipo",IF(I234=0,"Isento",IF(K234&lt;=0,"Quitado",IF(J234&gt;0,"Parcial","Pendente"))))))</f>
        <v/>
      </c>
      <c r="M234" s="24" t="n"/>
      <c r="N234" s="17" t="n"/>
      <c r="O234" s="17" t="n"/>
    </row>
    <row r="235">
      <c r="A235" s="17" t="n">
        <v>230</v>
      </c>
      <c r="B235" s="24" t="n"/>
      <c r="C235" s="17" t="n"/>
      <c r="D235" s="17" t="n"/>
      <c r="E235" s="17" t="n"/>
      <c r="F235" s="17" t="n"/>
      <c r="G235" s="25">
        <f>IF(F235="","",IFERROR(INDEX('Configuração'!$B$11:$B$20,MATCH(F235,'Configuração'!$A$11:$A$20,0)),""))</f>
        <v/>
      </c>
      <c r="H235" s="18" t="n"/>
      <c r="I235" s="25">
        <f>IF(OR(C235="",G235=""),"",MAX(0,G235-IF(H235="",0,H235)))</f>
        <v/>
      </c>
      <c r="J235" s="25">
        <f>IF(C235="","",SUMIF(Pagamentos!$B:$B,A235,Pagamentos!$E:$E))</f>
        <v/>
      </c>
      <c r="K235" s="25">
        <f>IF(OR(C235="",I235=""),"",I235-J235)</f>
        <v/>
      </c>
      <c r="L235" s="26">
        <f>IF(C235="","",IF(N235="Sim","Cancelado",IF(I235="","Sem tipo",IF(I235=0,"Isento",IF(K235&lt;=0,"Quitado",IF(J235&gt;0,"Parcial","Pendente"))))))</f>
        <v/>
      </c>
      <c r="M235" s="24" t="n"/>
      <c r="N235" s="17" t="n"/>
      <c r="O235" s="17" t="n"/>
    </row>
    <row r="236">
      <c r="A236" s="17" t="n">
        <v>231</v>
      </c>
      <c r="B236" s="24" t="n"/>
      <c r="C236" s="17" t="n"/>
      <c r="D236" s="17" t="n"/>
      <c r="E236" s="17" t="n"/>
      <c r="F236" s="17" t="n"/>
      <c r="G236" s="25">
        <f>IF(F236="","",IFERROR(INDEX('Configuração'!$B$11:$B$20,MATCH(F236,'Configuração'!$A$11:$A$20,0)),""))</f>
        <v/>
      </c>
      <c r="H236" s="18" t="n"/>
      <c r="I236" s="25">
        <f>IF(OR(C236="",G236=""),"",MAX(0,G236-IF(H236="",0,H236)))</f>
        <v/>
      </c>
      <c r="J236" s="25">
        <f>IF(C236="","",SUMIF(Pagamentos!$B:$B,A236,Pagamentos!$E:$E))</f>
        <v/>
      </c>
      <c r="K236" s="25">
        <f>IF(OR(C236="",I236=""),"",I236-J236)</f>
        <v/>
      </c>
      <c r="L236" s="26">
        <f>IF(C236="","",IF(N236="Sim","Cancelado",IF(I236="","Sem tipo",IF(I236=0,"Isento",IF(K236&lt;=0,"Quitado",IF(J236&gt;0,"Parcial","Pendente"))))))</f>
        <v/>
      </c>
      <c r="M236" s="24" t="n"/>
      <c r="N236" s="17" t="n"/>
      <c r="O236" s="17" t="n"/>
    </row>
    <row r="237">
      <c r="A237" s="17" t="n">
        <v>232</v>
      </c>
      <c r="B237" s="24" t="n"/>
      <c r="C237" s="17" t="n"/>
      <c r="D237" s="17" t="n"/>
      <c r="E237" s="17" t="n"/>
      <c r="F237" s="17" t="n"/>
      <c r="G237" s="25">
        <f>IF(F237="","",IFERROR(INDEX('Configuração'!$B$11:$B$20,MATCH(F237,'Configuração'!$A$11:$A$20,0)),""))</f>
        <v/>
      </c>
      <c r="H237" s="18" t="n"/>
      <c r="I237" s="25">
        <f>IF(OR(C237="",G237=""),"",MAX(0,G237-IF(H237="",0,H237)))</f>
        <v/>
      </c>
      <c r="J237" s="25">
        <f>IF(C237="","",SUMIF(Pagamentos!$B:$B,A237,Pagamentos!$E:$E))</f>
        <v/>
      </c>
      <c r="K237" s="25">
        <f>IF(OR(C237="",I237=""),"",I237-J237)</f>
        <v/>
      </c>
      <c r="L237" s="26">
        <f>IF(C237="","",IF(N237="Sim","Cancelado",IF(I237="","Sem tipo",IF(I237=0,"Isento",IF(K237&lt;=0,"Quitado",IF(J237&gt;0,"Parcial","Pendente"))))))</f>
        <v/>
      </c>
      <c r="M237" s="24" t="n"/>
      <c r="N237" s="17" t="n"/>
      <c r="O237" s="17" t="n"/>
    </row>
    <row r="238">
      <c r="A238" s="17" t="n">
        <v>233</v>
      </c>
      <c r="B238" s="24" t="n"/>
      <c r="C238" s="17" t="n"/>
      <c r="D238" s="17" t="n"/>
      <c r="E238" s="17" t="n"/>
      <c r="F238" s="17" t="n"/>
      <c r="G238" s="25">
        <f>IF(F238="","",IFERROR(INDEX('Configuração'!$B$11:$B$20,MATCH(F238,'Configuração'!$A$11:$A$20,0)),""))</f>
        <v/>
      </c>
      <c r="H238" s="18" t="n"/>
      <c r="I238" s="25">
        <f>IF(OR(C238="",G238=""),"",MAX(0,G238-IF(H238="",0,H238)))</f>
        <v/>
      </c>
      <c r="J238" s="25">
        <f>IF(C238="","",SUMIF(Pagamentos!$B:$B,A238,Pagamentos!$E:$E))</f>
        <v/>
      </c>
      <c r="K238" s="25">
        <f>IF(OR(C238="",I238=""),"",I238-J238)</f>
        <v/>
      </c>
      <c r="L238" s="26">
        <f>IF(C238="","",IF(N238="Sim","Cancelado",IF(I238="","Sem tipo",IF(I238=0,"Isento",IF(K238&lt;=0,"Quitado",IF(J238&gt;0,"Parcial","Pendente"))))))</f>
        <v/>
      </c>
      <c r="M238" s="24" t="n"/>
      <c r="N238" s="17" t="n"/>
      <c r="O238" s="17" t="n"/>
    </row>
    <row r="239">
      <c r="A239" s="17" t="n">
        <v>234</v>
      </c>
      <c r="B239" s="24" t="n"/>
      <c r="C239" s="17" t="n"/>
      <c r="D239" s="17" t="n"/>
      <c r="E239" s="17" t="n"/>
      <c r="F239" s="17" t="n"/>
      <c r="G239" s="25">
        <f>IF(F239="","",IFERROR(INDEX('Configuração'!$B$11:$B$20,MATCH(F239,'Configuração'!$A$11:$A$20,0)),""))</f>
        <v/>
      </c>
      <c r="H239" s="18" t="n"/>
      <c r="I239" s="25">
        <f>IF(OR(C239="",G239=""),"",MAX(0,G239-IF(H239="",0,H239)))</f>
        <v/>
      </c>
      <c r="J239" s="25">
        <f>IF(C239="","",SUMIF(Pagamentos!$B:$B,A239,Pagamentos!$E:$E))</f>
        <v/>
      </c>
      <c r="K239" s="25">
        <f>IF(OR(C239="",I239=""),"",I239-J239)</f>
        <v/>
      </c>
      <c r="L239" s="26">
        <f>IF(C239="","",IF(N239="Sim","Cancelado",IF(I239="","Sem tipo",IF(I239=0,"Isento",IF(K239&lt;=0,"Quitado",IF(J239&gt;0,"Parcial","Pendente"))))))</f>
        <v/>
      </c>
      <c r="M239" s="24" t="n"/>
      <c r="N239" s="17" t="n"/>
      <c r="O239" s="17" t="n"/>
    </row>
    <row r="240">
      <c r="A240" s="17" t="n">
        <v>235</v>
      </c>
      <c r="B240" s="24" t="n"/>
      <c r="C240" s="17" t="n"/>
      <c r="D240" s="17" t="n"/>
      <c r="E240" s="17" t="n"/>
      <c r="F240" s="17" t="n"/>
      <c r="G240" s="25">
        <f>IF(F240="","",IFERROR(INDEX('Configuração'!$B$11:$B$20,MATCH(F240,'Configuração'!$A$11:$A$20,0)),""))</f>
        <v/>
      </c>
      <c r="H240" s="18" t="n"/>
      <c r="I240" s="25">
        <f>IF(OR(C240="",G240=""),"",MAX(0,G240-IF(H240="",0,H240)))</f>
        <v/>
      </c>
      <c r="J240" s="25">
        <f>IF(C240="","",SUMIF(Pagamentos!$B:$B,A240,Pagamentos!$E:$E))</f>
        <v/>
      </c>
      <c r="K240" s="25">
        <f>IF(OR(C240="",I240=""),"",I240-J240)</f>
        <v/>
      </c>
      <c r="L240" s="26">
        <f>IF(C240="","",IF(N240="Sim","Cancelado",IF(I240="","Sem tipo",IF(I240=0,"Isento",IF(K240&lt;=0,"Quitado",IF(J240&gt;0,"Parcial","Pendente"))))))</f>
        <v/>
      </c>
      <c r="M240" s="24" t="n"/>
      <c r="N240" s="17" t="n"/>
      <c r="O240" s="17" t="n"/>
    </row>
    <row r="241">
      <c r="A241" s="17" t="n">
        <v>236</v>
      </c>
      <c r="B241" s="24" t="n"/>
      <c r="C241" s="17" t="n"/>
      <c r="D241" s="17" t="n"/>
      <c r="E241" s="17" t="n"/>
      <c r="F241" s="17" t="n"/>
      <c r="G241" s="25">
        <f>IF(F241="","",IFERROR(INDEX('Configuração'!$B$11:$B$20,MATCH(F241,'Configuração'!$A$11:$A$20,0)),""))</f>
        <v/>
      </c>
      <c r="H241" s="18" t="n"/>
      <c r="I241" s="25">
        <f>IF(OR(C241="",G241=""),"",MAX(0,G241-IF(H241="",0,H241)))</f>
        <v/>
      </c>
      <c r="J241" s="25">
        <f>IF(C241="","",SUMIF(Pagamentos!$B:$B,A241,Pagamentos!$E:$E))</f>
        <v/>
      </c>
      <c r="K241" s="25">
        <f>IF(OR(C241="",I241=""),"",I241-J241)</f>
        <v/>
      </c>
      <c r="L241" s="26">
        <f>IF(C241="","",IF(N241="Sim","Cancelado",IF(I241="","Sem tipo",IF(I241=0,"Isento",IF(K241&lt;=0,"Quitado",IF(J241&gt;0,"Parcial","Pendente"))))))</f>
        <v/>
      </c>
      <c r="M241" s="24" t="n"/>
      <c r="N241" s="17" t="n"/>
      <c r="O241" s="17" t="n"/>
    </row>
    <row r="242">
      <c r="A242" s="17" t="n">
        <v>237</v>
      </c>
      <c r="B242" s="24" t="n"/>
      <c r="C242" s="17" t="n"/>
      <c r="D242" s="17" t="n"/>
      <c r="E242" s="17" t="n"/>
      <c r="F242" s="17" t="n"/>
      <c r="G242" s="25">
        <f>IF(F242="","",IFERROR(INDEX('Configuração'!$B$11:$B$20,MATCH(F242,'Configuração'!$A$11:$A$20,0)),""))</f>
        <v/>
      </c>
      <c r="H242" s="18" t="n"/>
      <c r="I242" s="25">
        <f>IF(OR(C242="",G242=""),"",MAX(0,G242-IF(H242="",0,H242)))</f>
        <v/>
      </c>
      <c r="J242" s="25">
        <f>IF(C242="","",SUMIF(Pagamentos!$B:$B,A242,Pagamentos!$E:$E))</f>
        <v/>
      </c>
      <c r="K242" s="25">
        <f>IF(OR(C242="",I242=""),"",I242-J242)</f>
        <v/>
      </c>
      <c r="L242" s="26">
        <f>IF(C242="","",IF(N242="Sim","Cancelado",IF(I242="","Sem tipo",IF(I242=0,"Isento",IF(K242&lt;=0,"Quitado",IF(J242&gt;0,"Parcial","Pendente"))))))</f>
        <v/>
      </c>
      <c r="M242" s="24" t="n"/>
      <c r="N242" s="17" t="n"/>
      <c r="O242" s="17" t="n"/>
    </row>
    <row r="243">
      <c r="A243" s="17" t="n">
        <v>238</v>
      </c>
      <c r="B243" s="24" t="n"/>
      <c r="C243" s="17" t="n"/>
      <c r="D243" s="17" t="n"/>
      <c r="E243" s="17" t="n"/>
      <c r="F243" s="17" t="n"/>
      <c r="G243" s="25">
        <f>IF(F243="","",IFERROR(INDEX('Configuração'!$B$11:$B$20,MATCH(F243,'Configuração'!$A$11:$A$20,0)),""))</f>
        <v/>
      </c>
      <c r="H243" s="18" t="n"/>
      <c r="I243" s="25">
        <f>IF(OR(C243="",G243=""),"",MAX(0,G243-IF(H243="",0,H243)))</f>
        <v/>
      </c>
      <c r="J243" s="25">
        <f>IF(C243="","",SUMIF(Pagamentos!$B:$B,A243,Pagamentos!$E:$E))</f>
        <v/>
      </c>
      <c r="K243" s="25">
        <f>IF(OR(C243="",I243=""),"",I243-J243)</f>
        <v/>
      </c>
      <c r="L243" s="26">
        <f>IF(C243="","",IF(N243="Sim","Cancelado",IF(I243="","Sem tipo",IF(I243=0,"Isento",IF(K243&lt;=0,"Quitado",IF(J243&gt;0,"Parcial","Pendente"))))))</f>
        <v/>
      </c>
      <c r="M243" s="24" t="n"/>
      <c r="N243" s="17" t="n"/>
      <c r="O243" s="17" t="n"/>
    </row>
    <row r="244">
      <c r="A244" s="17" t="n">
        <v>239</v>
      </c>
      <c r="B244" s="24" t="n"/>
      <c r="C244" s="17" t="n"/>
      <c r="D244" s="17" t="n"/>
      <c r="E244" s="17" t="n"/>
      <c r="F244" s="17" t="n"/>
      <c r="G244" s="25">
        <f>IF(F244="","",IFERROR(INDEX('Configuração'!$B$11:$B$20,MATCH(F244,'Configuração'!$A$11:$A$20,0)),""))</f>
        <v/>
      </c>
      <c r="H244" s="18" t="n"/>
      <c r="I244" s="25">
        <f>IF(OR(C244="",G244=""),"",MAX(0,G244-IF(H244="",0,H244)))</f>
        <v/>
      </c>
      <c r="J244" s="25">
        <f>IF(C244="","",SUMIF(Pagamentos!$B:$B,A244,Pagamentos!$E:$E))</f>
        <v/>
      </c>
      <c r="K244" s="25">
        <f>IF(OR(C244="",I244=""),"",I244-J244)</f>
        <v/>
      </c>
      <c r="L244" s="26">
        <f>IF(C244="","",IF(N244="Sim","Cancelado",IF(I244="","Sem tipo",IF(I244=0,"Isento",IF(K244&lt;=0,"Quitado",IF(J244&gt;0,"Parcial","Pendente"))))))</f>
        <v/>
      </c>
      <c r="M244" s="24" t="n"/>
      <c r="N244" s="17" t="n"/>
      <c r="O244" s="17" t="n"/>
    </row>
    <row r="245">
      <c r="A245" s="17" t="n">
        <v>240</v>
      </c>
      <c r="B245" s="24" t="n"/>
      <c r="C245" s="17" t="n"/>
      <c r="D245" s="17" t="n"/>
      <c r="E245" s="17" t="n"/>
      <c r="F245" s="17" t="n"/>
      <c r="G245" s="25">
        <f>IF(F245="","",IFERROR(INDEX('Configuração'!$B$11:$B$20,MATCH(F245,'Configuração'!$A$11:$A$20,0)),""))</f>
        <v/>
      </c>
      <c r="H245" s="18" t="n"/>
      <c r="I245" s="25">
        <f>IF(OR(C245="",G245=""),"",MAX(0,G245-IF(H245="",0,H245)))</f>
        <v/>
      </c>
      <c r="J245" s="25">
        <f>IF(C245="","",SUMIF(Pagamentos!$B:$B,A245,Pagamentos!$E:$E))</f>
        <v/>
      </c>
      <c r="K245" s="25">
        <f>IF(OR(C245="",I245=""),"",I245-J245)</f>
        <v/>
      </c>
      <c r="L245" s="26">
        <f>IF(C245="","",IF(N245="Sim","Cancelado",IF(I245="","Sem tipo",IF(I245=0,"Isento",IF(K245&lt;=0,"Quitado",IF(J245&gt;0,"Parcial","Pendente"))))))</f>
        <v/>
      </c>
      <c r="M245" s="24" t="n"/>
      <c r="N245" s="17" t="n"/>
      <c r="O245" s="17" t="n"/>
    </row>
    <row r="246">
      <c r="A246" s="17" t="n">
        <v>241</v>
      </c>
      <c r="B246" s="24" t="n"/>
      <c r="C246" s="17" t="n"/>
      <c r="D246" s="17" t="n"/>
      <c r="E246" s="17" t="n"/>
      <c r="F246" s="17" t="n"/>
      <c r="G246" s="25">
        <f>IF(F246="","",IFERROR(INDEX('Configuração'!$B$11:$B$20,MATCH(F246,'Configuração'!$A$11:$A$20,0)),""))</f>
        <v/>
      </c>
      <c r="H246" s="18" t="n"/>
      <c r="I246" s="25">
        <f>IF(OR(C246="",G246=""),"",MAX(0,G246-IF(H246="",0,H246)))</f>
        <v/>
      </c>
      <c r="J246" s="25">
        <f>IF(C246="","",SUMIF(Pagamentos!$B:$B,A246,Pagamentos!$E:$E))</f>
        <v/>
      </c>
      <c r="K246" s="25">
        <f>IF(OR(C246="",I246=""),"",I246-J246)</f>
        <v/>
      </c>
      <c r="L246" s="26">
        <f>IF(C246="","",IF(N246="Sim","Cancelado",IF(I246="","Sem tipo",IF(I246=0,"Isento",IF(K246&lt;=0,"Quitado",IF(J246&gt;0,"Parcial","Pendente"))))))</f>
        <v/>
      </c>
      <c r="M246" s="24" t="n"/>
      <c r="N246" s="17" t="n"/>
      <c r="O246" s="17" t="n"/>
    </row>
    <row r="247">
      <c r="A247" s="17" t="n">
        <v>242</v>
      </c>
      <c r="B247" s="24" t="n"/>
      <c r="C247" s="17" t="n"/>
      <c r="D247" s="17" t="n"/>
      <c r="E247" s="17" t="n"/>
      <c r="F247" s="17" t="n"/>
      <c r="G247" s="25">
        <f>IF(F247="","",IFERROR(INDEX('Configuração'!$B$11:$B$20,MATCH(F247,'Configuração'!$A$11:$A$20,0)),""))</f>
        <v/>
      </c>
      <c r="H247" s="18" t="n"/>
      <c r="I247" s="25">
        <f>IF(OR(C247="",G247=""),"",MAX(0,G247-IF(H247="",0,H247)))</f>
        <v/>
      </c>
      <c r="J247" s="25">
        <f>IF(C247="","",SUMIF(Pagamentos!$B:$B,A247,Pagamentos!$E:$E))</f>
        <v/>
      </c>
      <c r="K247" s="25">
        <f>IF(OR(C247="",I247=""),"",I247-J247)</f>
        <v/>
      </c>
      <c r="L247" s="26">
        <f>IF(C247="","",IF(N247="Sim","Cancelado",IF(I247="","Sem tipo",IF(I247=0,"Isento",IF(K247&lt;=0,"Quitado",IF(J247&gt;0,"Parcial","Pendente"))))))</f>
        <v/>
      </c>
      <c r="M247" s="24" t="n"/>
      <c r="N247" s="17" t="n"/>
      <c r="O247" s="17" t="n"/>
    </row>
    <row r="248">
      <c r="A248" s="17" t="n">
        <v>243</v>
      </c>
      <c r="B248" s="24" t="n"/>
      <c r="C248" s="17" t="n"/>
      <c r="D248" s="17" t="n"/>
      <c r="E248" s="17" t="n"/>
      <c r="F248" s="17" t="n"/>
      <c r="G248" s="25">
        <f>IF(F248="","",IFERROR(INDEX('Configuração'!$B$11:$B$20,MATCH(F248,'Configuração'!$A$11:$A$20,0)),""))</f>
        <v/>
      </c>
      <c r="H248" s="18" t="n"/>
      <c r="I248" s="25">
        <f>IF(OR(C248="",G248=""),"",MAX(0,G248-IF(H248="",0,H248)))</f>
        <v/>
      </c>
      <c r="J248" s="25">
        <f>IF(C248="","",SUMIF(Pagamentos!$B:$B,A248,Pagamentos!$E:$E))</f>
        <v/>
      </c>
      <c r="K248" s="25">
        <f>IF(OR(C248="",I248=""),"",I248-J248)</f>
        <v/>
      </c>
      <c r="L248" s="26">
        <f>IF(C248="","",IF(N248="Sim","Cancelado",IF(I248="","Sem tipo",IF(I248=0,"Isento",IF(K248&lt;=0,"Quitado",IF(J248&gt;0,"Parcial","Pendente"))))))</f>
        <v/>
      </c>
      <c r="M248" s="24" t="n"/>
      <c r="N248" s="17" t="n"/>
      <c r="O248" s="17" t="n"/>
    </row>
    <row r="249">
      <c r="A249" s="17" t="n">
        <v>244</v>
      </c>
      <c r="B249" s="24" t="n"/>
      <c r="C249" s="17" t="n"/>
      <c r="D249" s="17" t="n"/>
      <c r="E249" s="17" t="n"/>
      <c r="F249" s="17" t="n"/>
      <c r="G249" s="25">
        <f>IF(F249="","",IFERROR(INDEX('Configuração'!$B$11:$B$20,MATCH(F249,'Configuração'!$A$11:$A$20,0)),""))</f>
        <v/>
      </c>
      <c r="H249" s="18" t="n"/>
      <c r="I249" s="25">
        <f>IF(OR(C249="",G249=""),"",MAX(0,G249-IF(H249="",0,H249)))</f>
        <v/>
      </c>
      <c r="J249" s="25">
        <f>IF(C249="","",SUMIF(Pagamentos!$B:$B,A249,Pagamentos!$E:$E))</f>
        <v/>
      </c>
      <c r="K249" s="25">
        <f>IF(OR(C249="",I249=""),"",I249-J249)</f>
        <v/>
      </c>
      <c r="L249" s="26">
        <f>IF(C249="","",IF(N249="Sim","Cancelado",IF(I249="","Sem tipo",IF(I249=0,"Isento",IF(K249&lt;=0,"Quitado",IF(J249&gt;0,"Parcial","Pendente"))))))</f>
        <v/>
      </c>
      <c r="M249" s="24" t="n"/>
      <c r="N249" s="17" t="n"/>
      <c r="O249" s="17" t="n"/>
    </row>
    <row r="250">
      <c r="A250" s="17" t="n">
        <v>245</v>
      </c>
      <c r="B250" s="24" t="n"/>
      <c r="C250" s="17" t="n"/>
      <c r="D250" s="17" t="n"/>
      <c r="E250" s="17" t="n"/>
      <c r="F250" s="17" t="n"/>
      <c r="G250" s="25">
        <f>IF(F250="","",IFERROR(INDEX('Configuração'!$B$11:$B$20,MATCH(F250,'Configuração'!$A$11:$A$20,0)),""))</f>
        <v/>
      </c>
      <c r="H250" s="18" t="n"/>
      <c r="I250" s="25">
        <f>IF(OR(C250="",G250=""),"",MAX(0,G250-IF(H250="",0,H250)))</f>
        <v/>
      </c>
      <c r="J250" s="25">
        <f>IF(C250="","",SUMIF(Pagamentos!$B:$B,A250,Pagamentos!$E:$E))</f>
        <v/>
      </c>
      <c r="K250" s="25">
        <f>IF(OR(C250="",I250=""),"",I250-J250)</f>
        <v/>
      </c>
      <c r="L250" s="26">
        <f>IF(C250="","",IF(N250="Sim","Cancelado",IF(I250="","Sem tipo",IF(I250=0,"Isento",IF(K250&lt;=0,"Quitado",IF(J250&gt;0,"Parcial","Pendente"))))))</f>
        <v/>
      </c>
      <c r="M250" s="24" t="n"/>
      <c r="N250" s="17" t="n"/>
      <c r="O250" s="17" t="n"/>
    </row>
    <row r="251">
      <c r="A251" s="17" t="n">
        <v>246</v>
      </c>
      <c r="B251" s="24" t="n"/>
      <c r="C251" s="17" t="n"/>
      <c r="D251" s="17" t="n"/>
      <c r="E251" s="17" t="n"/>
      <c r="F251" s="17" t="n"/>
      <c r="G251" s="25">
        <f>IF(F251="","",IFERROR(INDEX('Configuração'!$B$11:$B$20,MATCH(F251,'Configuração'!$A$11:$A$20,0)),""))</f>
        <v/>
      </c>
      <c r="H251" s="18" t="n"/>
      <c r="I251" s="25">
        <f>IF(OR(C251="",G251=""),"",MAX(0,G251-IF(H251="",0,H251)))</f>
        <v/>
      </c>
      <c r="J251" s="25">
        <f>IF(C251="","",SUMIF(Pagamentos!$B:$B,A251,Pagamentos!$E:$E))</f>
        <v/>
      </c>
      <c r="K251" s="25">
        <f>IF(OR(C251="",I251=""),"",I251-J251)</f>
        <v/>
      </c>
      <c r="L251" s="26">
        <f>IF(C251="","",IF(N251="Sim","Cancelado",IF(I251="","Sem tipo",IF(I251=0,"Isento",IF(K251&lt;=0,"Quitado",IF(J251&gt;0,"Parcial","Pendente"))))))</f>
        <v/>
      </c>
      <c r="M251" s="24" t="n"/>
      <c r="N251" s="17" t="n"/>
      <c r="O251" s="17" t="n"/>
    </row>
    <row r="252">
      <c r="A252" s="17" t="n">
        <v>247</v>
      </c>
      <c r="B252" s="24" t="n"/>
      <c r="C252" s="17" t="n"/>
      <c r="D252" s="17" t="n"/>
      <c r="E252" s="17" t="n"/>
      <c r="F252" s="17" t="n"/>
      <c r="G252" s="25">
        <f>IF(F252="","",IFERROR(INDEX('Configuração'!$B$11:$B$20,MATCH(F252,'Configuração'!$A$11:$A$20,0)),""))</f>
        <v/>
      </c>
      <c r="H252" s="18" t="n"/>
      <c r="I252" s="25">
        <f>IF(OR(C252="",G252=""),"",MAX(0,G252-IF(H252="",0,H252)))</f>
        <v/>
      </c>
      <c r="J252" s="25">
        <f>IF(C252="","",SUMIF(Pagamentos!$B:$B,A252,Pagamentos!$E:$E))</f>
        <v/>
      </c>
      <c r="K252" s="25">
        <f>IF(OR(C252="",I252=""),"",I252-J252)</f>
        <v/>
      </c>
      <c r="L252" s="26">
        <f>IF(C252="","",IF(N252="Sim","Cancelado",IF(I252="","Sem tipo",IF(I252=0,"Isento",IF(K252&lt;=0,"Quitado",IF(J252&gt;0,"Parcial","Pendente"))))))</f>
        <v/>
      </c>
      <c r="M252" s="24" t="n"/>
      <c r="N252" s="17" t="n"/>
      <c r="O252" s="17" t="n"/>
    </row>
    <row r="253">
      <c r="A253" s="17" t="n">
        <v>248</v>
      </c>
      <c r="B253" s="24" t="n"/>
      <c r="C253" s="17" t="n"/>
      <c r="D253" s="17" t="n"/>
      <c r="E253" s="17" t="n"/>
      <c r="F253" s="17" t="n"/>
      <c r="G253" s="25">
        <f>IF(F253="","",IFERROR(INDEX('Configuração'!$B$11:$B$20,MATCH(F253,'Configuração'!$A$11:$A$20,0)),""))</f>
        <v/>
      </c>
      <c r="H253" s="18" t="n"/>
      <c r="I253" s="25">
        <f>IF(OR(C253="",G253=""),"",MAX(0,G253-IF(H253="",0,H253)))</f>
        <v/>
      </c>
      <c r="J253" s="25">
        <f>IF(C253="","",SUMIF(Pagamentos!$B:$B,A253,Pagamentos!$E:$E))</f>
        <v/>
      </c>
      <c r="K253" s="25">
        <f>IF(OR(C253="",I253=""),"",I253-J253)</f>
        <v/>
      </c>
      <c r="L253" s="26">
        <f>IF(C253="","",IF(N253="Sim","Cancelado",IF(I253="","Sem tipo",IF(I253=0,"Isento",IF(K253&lt;=0,"Quitado",IF(J253&gt;0,"Parcial","Pendente"))))))</f>
        <v/>
      </c>
      <c r="M253" s="24" t="n"/>
      <c r="N253" s="17" t="n"/>
      <c r="O253" s="17" t="n"/>
    </row>
    <row r="254">
      <c r="A254" s="17" t="n">
        <v>249</v>
      </c>
      <c r="B254" s="24" t="n"/>
      <c r="C254" s="17" t="n"/>
      <c r="D254" s="17" t="n"/>
      <c r="E254" s="17" t="n"/>
      <c r="F254" s="17" t="n"/>
      <c r="G254" s="25">
        <f>IF(F254="","",IFERROR(INDEX('Configuração'!$B$11:$B$20,MATCH(F254,'Configuração'!$A$11:$A$20,0)),""))</f>
        <v/>
      </c>
      <c r="H254" s="18" t="n"/>
      <c r="I254" s="25">
        <f>IF(OR(C254="",G254=""),"",MAX(0,G254-IF(H254="",0,H254)))</f>
        <v/>
      </c>
      <c r="J254" s="25">
        <f>IF(C254="","",SUMIF(Pagamentos!$B:$B,A254,Pagamentos!$E:$E))</f>
        <v/>
      </c>
      <c r="K254" s="25">
        <f>IF(OR(C254="",I254=""),"",I254-J254)</f>
        <v/>
      </c>
      <c r="L254" s="26">
        <f>IF(C254="","",IF(N254="Sim","Cancelado",IF(I254="","Sem tipo",IF(I254=0,"Isento",IF(K254&lt;=0,"Quitado",IF(J254&gt;0,"Parcial","Pendente"))))))</f>
        <v/>
      </c>
      <c r="M254" s="24" t="n"/>
      <c r="N254" s="17" t="n"/>
      <c r="O254" s="17" t="n"/>
    </row>
    <row r="255">
      <c r="A255" s="17" t="n">
        <v>250</v>
      </c>
      <c r="B255" s="24" t="n"/>
      <c r="C255" s="17" t="n"/>
      <c r="D255" s="17" t="n"/>
      <c r="E255" s="17" t="n"/>
      <c r="F255" s="17" t="n"/>
      <c r="G255" s="25">
        <f>IF(F255="","",IFERROR(INDEX('Configuração'!$B$11:$B$20,MATCH(F255,'Configuração'!$A$11:$A$20,0)),""))</f>
        <v/>
      </c>
      <c r="H255" s="18" t="n"/>
      <c r="I255" s="25">
        <f>IF(OR(C255="",G255=""),"",MAX(0,G255-IF(H255="",0,H255)))</f>
        <v/>
      </c>
      <c r="J255" s="25">
        <f>IF(C255="","",SUMIF(Pagamentos!$B:$B,A255,Pagamentos!$E:$E))</f>
        <v/>
      </c>
      <c r="K255" s="25">
        <f>IF(OR(C255="",I255=""),"",I255-J255)</f>
        <v/>
      </c>
      <c r="L255" s="26">
        <f>IF(C255="","",IF(N255="Sim","Cancelado",IF(I255="","Sem tipo",IF(I255=0,"Isento",IF(K255&lt;=0,"Quitado",IF(J255&gt;0,"Parcial","Pendente"))))))</f>
        <v/>
      </c>
      <c r="M255" s="24" t="n"/>
      <c r="N255" s="17" t="n"/>
      <c r="O255" s="17" t="n"/>
    </row>
    <row r="256">
      <c r="A256" s="17" t="n">
        <v>251</v>
      </c>
      <c r="B256" s="24" t="n"/>
      <c r="C256" s="17" t="n"/>
      <c r="D256" s="17" t="n"/>
      <c r="E256" s="17" t="n"/>
      <c r="F256" s="17" t="n"/>
      <c r="G256" s="25">
        <f>IF(F256="","",IFERROR(INDEX('Configuração'!$B$11:$B$20,MATCH(F256,'Configuração'!$A$11:$A$20,0)),""))</f>
        <v/>
      </c>
      <c r="H256" s="18" t="n"/>
      <c r="I256" s="25">
        <f>IF(OR(C256="",G256=""),"",MAX(0,G256-IF(H256="",0,H256)))</f>
        <v/>
      </c>
      <c r="J256" s="25">
        <f>IF(C256="","",SUMIF(Pagamentos!$B:$B,A256,Pagamentos!$E:$E))</f>
        <v/>
      </c>
      <c r="K256" s="25">
        <f>IF(OR(C256="",I256=""),"",I256-J256)</f>
        <v/>
      </c>
      <c r="L256" s="26">
        <f>IF(C256="","",IF(N256="Sim","Cancelado",IF(I256="","Sem tipo",IF(I256=0,"Isento",IF(K256&lt;=0,"Quitado",IF(J256&gt;0,"Parcial","Pendente"))))))</f>
        <v/>
      </c>
      <c r="M256" s="24" t="n"/>
      <c r="N256" s="17" t="n"/>
      <c r="O256" s="17" t="n"/>
    </row>
    <row r="257">
      <c r="A257" s="17" t="n">
        <v>252</v>
      </c>
      <c r="B257" s="24" t="n"/>
      <c r="C257" s="17" t="n"/>
      <c r="D257" s="17" t="n"/>
      <c r="E257" s="17" t="n"/>
      <c r="F257" s="17" t="n"/>
      <c r="G257" s="25">
        <f>IF(F257="","",IFERROR(INDEX('Configuração'!$B$11:$B$20,MATCH(F257,'Configuração'!$A$11:$A$20,0)),""))</f>
        <v/>
      </c>
      <c r="H257" s="18" t="n"/>
      <c r="I257" s="25">
        <f>IF(OR(C257="",G257=""),"",MAX(0,G257-IF(H257="",0,H257)))</f>
        <v/>
      </c>
      <c r="J257" s="25">
        <f>IF(C257="","",SUMIF(Pagamentos!$B:$B,A257,Pagamentos!$E:$E))</f>
        <v/>
      </c>
      <c r="K257" s="25">
        <f>IF(OR(C257="",I257=""),"",I257-J257)</f>
        <v/>
      </c>
      <c r="L257" s="26">
        <f>IF(C257="","",IF(N257="Sim","Cancelado",IF(I257="","Sem tipo",IF(I257=0,"Isento",IF(K257&lt;=0,"Quitado",IF(J257&gt;0,"Parcial","Pendente"))))))</f>
        <v/>
      </c>
      <c r="M257" s="24" t="n"/>
      <c r="N257" s="17" t="n"/>
      <c r="O257" s="17" t="n"/>
    </row>
    <row r="258">
      <c r="A258" s="17" t="n">
        <v>253</v>
      </c>
      <c r="B258" s="24" t="n"/>
      <c r="C258" s="17" t="n"/>
      <c r="D258" s="17" t="n"/>
      <c r="E258" s="17" t="n"/>
      <c r="F258" s="17" t="n"/>
      <c r="G258" s="25">
        <f>IF(F258="","",IFERROR(INDEX('Configuração'!$B$11:$B$20,MATCH(F258,'Configuração'!$A$11:$A$20,0)),""))</f>
        <v/>
      </c>
      <c r="H258" s="18" t="n"/>
      <c r="I258" s="25">
        <f>IF(OR(C258="",G258=""),"",MAX(0,G258-IF(H258="",0,H258)))</f>
        <v/>
      </c>
      <c r="J258" s="25">
        <f>IF(C258="","",SUMIF(Pagamentos!$B:$B,A258,Pagamentos!$E:$E))</f>
        <v/>
      </c>
      <c r="K258" s="25">
        <f>IF(OR(C258="",I258=""),"",I258-J258)</f>
        <v/>
      </c>
      <c r="L258" s="26">
        <f>IF(C258="","",IF(N258="Sim","Cancelado",IF(I258="","Sem tipo",IF(I258=0,"Isento",IF(K258&lt;=0,"Quitado",IF(J258&gt;0,"Parcial","Pendente"))))))</f>
        <v/>
      </c>
      <c r="M258" s="24" t="n"/>
      <c r="N258" s="17" t="n"/>
      <c r="O258" s="17" t="n"/>
    </row>
    <row r="259">
      <c r="A259" s="17" t="n">
        <v>254</v>
      </c>
      <c r="B259" s="24" t="n"/>
      <c r="C259" s="17" t="n"/>
      <c r="D259" s="17" t="n"/>
      <c r="E259" s="17" t="n"/>
      <c r="F259" s="17" t="n"/>
      <c r="G259" s="25">
        <f>IF(F259="","",IFERROR(INDEX('Configuração'!$B$11:$B$20,MATCH(F259,'Configuração'!$A$11:$A$20,0)),""))</f>
        <v/>
      </c>
      <c r="H259" s="18" t="n"/>
      <c r="I259" s="25">
        <f>IF(OR(C259="",G259=""),"",MAX(0,G259-IF(H259="",0,H259)))</f>
        <v/>
      </c>
      <c r="J259" s="25">
        <f>IF(C259="","",SUMIF(Pagamentos!$B:$B,A259,Pagamentos!$E:$E))</f>
        <v/>
      </c>
      <c r="K259" s="25">
        <f>IF(OR(C259="",I259=""),"",I259-J259)</f>
        <v/>
      </c>
      <c r="L259" s="26">
        <f>IF(C259="","",IF(N259="Sim","Cancelado",IF(I259="","Sem tipo",IF(I259=0,"Isento",IF(K259&lt;=0,"Quitado",IF(J259&gt;0,"Parcial","Pendente"))))))</f>
        <v/>
      </c>
      <c r="M259" s="24" t="n"/>
      <c r="N259" s="17" t="n"/>
      <c r="O259" s="17" t="n"/>
    </row>
    <row r="260">
      <c r="A260" s="17" t="n">
        <v>255</v>
      </c>
      <c r="B260" s="24" t="n"/>
      <c r="C260" s="17" t="n"/>
      <c r="D260" s="17" t="n"/>
      <c r="E260" s="17" t="n"/>
      <c r="F260" s="17" t="n"/>
      <c r="G260" s="25">
        <f>IF(F260="","",IFERROR(INDEX('Configuração'!$B$11:$B$20,MATCH(F260,'Configuração'!$A$11:$A$20,0)),""))</f>
        <v/>
      </c>
      <c r="H260" s="18" t="n"/>
      <c r="I260" s="25">
        <f>IF(OR(C260="",G260=""),"",MAX(0,G260-IF(H260="",0,H260)))</f>
        <v/>
      </c>
      <c r="J260" s="25">
        <f>IF(C260="","",SUMIF(Pagamentos!$B:$B,A260,Pagamentos!$E:$E))</f>
        <v/>
      </c>
      <c r="K260" s="25">
        <f>IF(OR(C260="",I260=""),"",I260-J260)</f>
        <v/>
      </c>
      <c r="L260" s="26">
        <f>IF(C260="","",IF(N260="Sim","Cancelado",IF(I260="","Sem tipo",IF(I260=0,"Isento",IF(K260&lt;=0,"Quitado",IF(J260&gt;0,"Parcial","Pendente"))))))</f>
        <v/>
      </c>
      <c r="M260" s="24" t="n"/>
      <c r="N260" s="17" t="n"/>
      <c r="O260" s="17" t="n"/>
    </row>
    <row r="261">
      <c r="A261" s="17" t="n">
        <v>256</v>
      </c>
      <c r="B261" s="24" t="n"/>
      <c r="C261" s="17" t="n"/>
      <c r="D261" s="17" t="n"/>
      <c r="E261" s="17" t="n"/>
      <c r="F261" s="17" t="n"/>
      <c r="G261" s="25">
        <f>IF(F261="","",IFERROR(INDEX('Configuração'!$B$11:$B$20,MATCH(F261,'Configuração'!$A$11:$A$20,0)),""))</f>
        <v/>
      </c>
      <c r="H261" s="18" t="n"/>
      <c r="I261" s="25">
        <f>IF(OR(C261="",G261=""),"",MAX(0,G261-IF(H261="",0,H261)))</f>
        <v/>
      </c>
      <c r="J261" s="25">
        <f>IF(C261="","",SUMIF(Pagamentos!$B:$B,A261,Pagamentos!$E:$E))</f>
        <v/>
      </c>
      <c r="K261" s="25">
        <f>IF(OR(C261="",I261=""),"",I261-J261)</f>
        <v/>
      </c>
      <c r="L261" s="26">
        <f>IF(C261="","",IF(N261="Sim","Cancelado",IF(I261="","Sem tipo",IF(I261=0,"Isento",IF(K261&lt;=0,"Quitado",IF(J261&gt;0,"Parcial","Pendente"))))))</f>
        <v/>
      </c>
      <c r="M261" s="24" t="n"/>
      <c r="N261" s="17" t="n"/>
      <c r="O261" s="17" t="n"/>
    </row>
    <row r="262">
      <c r="A262" s="17" t="n">
        <v>257</v>
      </c>
      <c r="B262" s="24" t="n"/>
      <c r="C262" s="17" t="n"/>
      <c r="D262" s="17" t="n"/>
      <c r="E262" s="17" t="n"/>
      <c r="F262" s="17" t="n"/>
      <c r="G262" s="25">
        <f>IF(F262="","",IFERROR(INDEX('Configuração'!$B$11:$B$20,MATCH(F262,'Configuração'!$A$11:$A$20,0)),""))</f>
        <v/>
      </c>
      <c r="H262" s="18" t="n"/>
      <c r="I262" s="25">
        <f>IF(OR(C262="",G262=""),"",MAX(0,G262-IF(H262="",0,H262)))</f>
        <v/>
      </c>
      <c r="J262" s="25">
        <f>IF(C262="","",SUMIF(Pagamentos!$B:$B,A262,Pagamentos!$E:$E))</f>
        <v/>
      </c>
      <c r="K262" s="25">
        <f>IF(OR(C262="",I262=""),"",I262-J262)</f>
        <v/>
      </c>
      <c r="L262" s="26">
        <f>IF(C262="","",IF(N262="Sim","Cancelado",IF(I262="","Sem tipo",IF(I262=0,"Isento",IF(K262&lt;=0,"Quitado",IF(J262&gt;0,"Parcial","Pendente"))))))</f>
        <v/>
      </c>
      <c r="M262" s="24" t="n"/>
      <c r="N262" s="17" t="n"/>
      <c r="O262" s="17" t="n"/>
    </row>
    <row r="263">
      <c r="A263" s="17" t="n">
        <v>258</v>
      </c>
      <c r="B263" s="24" t="n"/>
      <c r="C263" s="17" t="n"/>
      <c r="D263" s="17" t="n"/>
      <c r="E263" s="17" t="n"/>
      <c r="F263" s="17" t="n"/>
      <c r="G263" s="25">
        <f>IF(F263="","",IFERROR(INDEX('Configuração'!$B$11:$B$20,MATCH(F263,'Configuração'!$A$11:$A$20,0)),""))</f>
        <v/>
      </c>
      <c r="H263" s="18" t="n"/>
      <c r="I263" s="25">
        <f>IF(OR(C263="",G263=""),"",MAX(0,G263-IF(H263="",0,H263)))</f>
        <v/>
      </c>
      <c r="J263" s="25">
        <f>IF(C263="","",SUMIF(Pagamentos!$B:$B,A263,Pagamentos!$E:$E))</f>
        <v/>
      </c>
      <c r="K263" s="25">
        <f>IF(OR(C263="",I263=""),"",I263-J263)</f>
        <v/>
      </c>
      <c r="L263" s="26">
        <f>IF(C263="","",IF(N263="Sim","Cancelado",IF(I263="","Sem tipo",IF(I263=0,"Isento",IF(K263&lt;=0,"Quitado",IF(J263&gt;0,"Parcial","Pendente"))))))</f>
        <v/>
      </c>
      <c r="M263" s="24" t="n"/>
      <c r="N263" s="17" t="n"/>
      <c r="O263" s="17" t="n"/>
    </row>
    <row r="264">
      <c r="A264" s="17" t="n">
        <v>259</v>
      </c>
      <c r="B264" s="24" t="n"/>
      <c r="C264" s="17" t="n"/>
      <c r="D264" s="17" t="n"/>
      <c r="E264" s="17" t="n"/>
      <c r="F264" s="17" t="n"/>
      <c r="G264" s="25">
        <f>IF(F264="","",IFERROR(INDEX('Configuração'!$B$11:$B$20,MATCH(F264,'Configuração'!$A$11:$A$20,0)),""))</f>
        <v/>
      </c>
      <c r="H264" s="18" t="n"/>
      <c r="I264" s="25">
        <f>IF(OR(C264="",G264=""),"",MAX(0,G264-IF(H264="",0,H264)))</f>
        <v/>
      </c>
      <c r="J264" s="25">
        <f>IF(C264="","",SUMIF(Pagamentos!$B:$B,A264,Pagamentos!$E:$E))</f>
        <v/>
      </c>
      <c r="K264" s="25">
        <f>IF(OR(C264="",I264=""),"",I264-J264)</f>
        <v/>
      </c>
      <c r="L264" s="26">
        <f>IF(C264="","",IF(N264="Sim","Cancelado",IF(I264="","Sem tipo",IF(I264=0,"Isento",IF(K264&lt;=0,"Quitado",IF(J264&gt;0,"Parcial","Pendente"))))))</f>
        <v/>
      </c>
      <c r="M264" s="24" t="n"/>
      <c r="N264" s="17" t="n"/>
      <c r="O264" s="17" t="n"/>
    </row>
    <row r="265">
      <c r="A265" s="17" t="n">
        <v>260</v>
      </c>
      <c r="B265" s="24" t="n"/>
      <c r="C265" s="17" t="n"/>
      <c r="D265" s="17" t="n"/>
      <c r="E265" s="17" t="n"/>
      <c r="F265" s="17" t="n"/>
      <c r="G265" s="25">
        <f>IF(F265="","",IFERROR(INDEX('Configuração'!$B$11:$B$20,MATCH(F265,'Configuração'!$A$11:$A$20,0)),""))</f>
        <v/>
      </c>
      <c r="H265" s="18" t="n"/>
      <c r="I265" s="25">
        <f>IF(OR(C265="",G265=""),"",MAX(0,G265-IF(H265="",0,H265)))</f>
        <v/>
      </c>
      <c r="J265" s="25">
        <f>IF(C265="","",SUMIF(Pagamentos!$B:$B,A265,Pagamentos!$E:$E))</f>
        <v/>
      </c>
      <c r="K265" s="25">
        <f>IF(OR(C265="",I265=""),"",I265-J265)</f>
        <v/>
      </c>
      <c r="L265" s="26">
        <f>IF(C265="","",IF(N265="Sim","Cancelado",IF(I265="","Sem tipo",IF(I265=0,"Isento",IF(K265&lt;=0,"Quitado",IF(J265&gt;0,"Parcial","Pendente"))))))</f>
        <v/>
      </c>
      <c r="M265" s="24" t="n"/>
      <c r="N265" s="17" t="n"/>
      <c r="O265" s="17" t="n"/>
    </row>
    <row r="266">
      <c r="A266" s="17" t="n">
        <v>261</v>
      </c>
      <c r="B266" s="24" t="n"/>
      <c r="C266" s="17" t="n"/>
      <c r="D266" s="17" t="n"/>
      <c r="E266" s="17" t="n"/>
      <c r="F266" s="17" t="n"/>
      <c r="G266" s="25">
        <f>IF(F266="","",IFERROR(INDEX('Configuração'!$B$11:$B$20,MATCH(F266,'Configuração'!$A$11:$A$20,0)),""))</f>
        <v/>
      </c>
      <c r="H266" s="18" t="n"/>
      <c r="I266" s="25">
        <f>IF(OR(C266="",G266=""),"",MAX(0,G266-IF(H266="",0,H266)))</f>
        <v/>
      </c>
      <c r="J266" s="25">
        <f>IF(C266="","",SUMIF(Pagamentos!$B:$B,A266,Pagamentos!$E:$E))</f>
        <v/>
      </c>
      <c r="K266" s="25">
        <f>IF(OR(C266="",I266=""),"",I266-J266)</f>
        <v/>
      </c>
      <c r="L266" s="26">
        <f>IF(C266="","",IF(N266="Sim","Cancelado",IF(I266="","Sem tipo",IF(I266=0,"Isento",IF(K266&lt;=0,"Quitado",IF(J266&gt;0,"Parcial","Pendente"))))))</f>
        <v/>
      </c>
      <c r="M266" s="24" t="n"/>
      <c r="N266" s="17" t="n"/>
      <c r="O266" s="17" t="n"/>
    </row>
    <row r="267">
      <c r="A267" s="17" t="n">
        <v>262</v>
      </c>
      <c r="B267" s="24" t="n"/>
      <c r="C267" s="17" t="n"/>
      <c r="D267" s="17" t="n"/>
      <c r="E267" s="17" t="n"/>
      <c r="F267" s="17" t="n"/>
      <c r="G267" s="25">
        <f>IF(F267="","",IFERROR(INDEX('Configuração'!$B$11:$B$20,MATCH(F267,'Configuração'!$A$11:$A$20,0)),""))</f>
        <v/>
      </c>
      <c r="H267" s="18" t="n"/>
      <c r="I267" s="25">
        <f>IF(OR(C267="",G267=""),"",MAX(0,G267-IF(H267="",0,H267)))</f>
        <v/>
      </c>
      <c r="J267" s="25">
        <f>IF(C267="","",SUMIF(Pagamentos!$B:$B,A267,Pagamentos!$E:$E))</f>
        <v/>
      </c>
      <c r="K267" s="25">
        <f>IF(OR(C267="",I267=""),"",I267-J267)</f>
        <v/>
      </c>
      <c r="L267" s="26">
        <f>IF(C267="","",IF(N267="Sim","Cancelado",IF(I267="","Sem tipo",IF(I267=0,"Isento",IF(K267&lt;=0,"Quitado",IF(J267&gt;0,"Parcial","Pendente"))))))</f>
        <v/>
      </c>
      <c r="M267" s="24" t="n"/>
      <c r="N267" s="17" t="n"/>
      <c r="O267" s="17" t="n"/>
    </row>
    <row r="268">
      <c r="A268" s="17" t="n">
        <v>263</v>
      </c>
      <c r="B268" s="24" t="n"/>
      <c r="C268" s="17" t="n"/>
      <c r="D268" s="17" t="n"/>
      <c r="E268" s="17" t="n"/>
      <c r="F268" s="17" t="n"/>
      <c r="G268" s="25">
        <f>IF(F268="","",IFERROR(INDEX('Configuração'!$B$11:$B$20,MATCH(F268,'Configuração'!$A$11:$A$20,0)),""))</f>
        <v/>
      </c>
      <c r="H268" s="18" t="n"/>
      <c r="I268" s="25">
        <f>IF(OR(C268="",G268=""),"",MAX(0,G268-IF(H268="",0,H268)))</f>
        <v/>
      </c>
      <c r="J268" s="25">
        <f>IF(C268="","",SUMIF(Pagamentos!$B:$B,A268,Pagamentos!$E:$E))</f>
        <v/>
      </c>
      <c r="K268" s="25">
        <f>IF(OR(C268="",I268=""),"",I268-J268)</f>
        <v/>
      </c>
      <c r="L268" s="26">
        <f>IF(C268="","",IF(N268="Sim","Cancelado",IF(I268="","Sem tipo",IF(I268=0,"Isento",IF(K268&lt;=0,"Quitado",IF(J268&gt;0,"Parcial","Pendente"))))))</f>
        <v/>
      </c>
      <c r="M268" s="24" t="n"/>
      <c r="N268" s="17" t="n"/>
      <c r="O268" s="17" t="n"/>
    </row>
    <row r="269">
      <c r="A269" s="17" t="n">
        <v>264</v>
      </c>
      <c r="B269" s="24" t="n"/>
      <c r="C269" s="17" t="n"/>
      <c r="D269" s="17" t="n"/>
      <c r="E269" s="17" t="n"/>
      <c r="F269" s="17" t="n"/>
      <c r="G269" s="25">
        <f>IF(F269="","",IFERROR(INDEX('Configuração'!$B$11:$B$20,MATCH(F269,'Configuração'!$A$11:$A$20,0)),""))</f>
        <v/>
      </c>
      <c r="H269" s="18" t="n"/>
      <c r="I269" s="25">
        <f>IF(OR(C269="",G269=""),"",MAX(0,G269-IF(H269="",0,H269)))</f>
        <v/>
      </c>
      <c r="J269" s="25">
        <f>IF(C269="","",SUMIF(Pagamentos!$B:$B,A269,Pagamentos!$E:$E))</f>
        <v/>
      </c>
      <c r="K269" s="25">
        <f>IF(OR(C269="",I269=""),"",I269-J269)</f>
        <v/>
      </c>
      <c r="L269" s="26">
        <f>IF(C269="","",IF(N269="Sim","Cancelado",IF(I269="","Sem tipo",IF(I269=0,"Isento",IF(K269&lt;=0,"Quitado",IF(J269&gt;0,"Parcial","Pendente"))))))</f>
        <v/>
      </c>
      <c r="M269" s="24" t="n"/>
      <c r="N269" s="17" t="n"/>
      <c r="O269" s="17" t="n"/>
    </row>
    <row r="270">
      <c r="A270" s="17" t="n">
        <v>265</v>
      </c>
      <c r="B270" s="24" t="n"/>
      <c r="C270" s="17" t="n"/>
      <c r="D270" s="17" t="n"/>
      <c r="E270" s="17" t="n"/>
      <c r="F270" s="17" t="n"/>
      <c r="G270" s="25">
        <f>IF(F270="","",IFERROR(INDEX('Configuração'!$B$11:$B$20,MATCH(F270,'Configuração'!$A$11:$A$20,0)),""))</f>
        <v/>
      </c>
      <c r="H270" s="18" t="n"/>
      <c r="I270" s="25">
        <f>IF(OR(C270="",G270=""),"",MAX(0,G270-IF(H270="",0,H270)))</f>
        <v/>
      </c>
      <c r="J270" s="25">
        <f>IF(C270="","",SUMIF(Pagamentos!$B:$B,A270,Pagamentos!$E:$E))</f>
        <v/>
      </c>
      <c r="K270" s="25">
        <f>IF(OR(C270="",I270=""),"",I270-J270)</f>
        <v/>
      </c>
      <c r="L270" s="26">
        <f>IF(C270="","",IF(N270="Sim","Cancelado",IF(I270="","Sem tipo",IF(I270=0,"Isento",IF(K270&lt;=0,"Quitado",IF(J270&gt;0,"Parcial","Pendente"))))))</f>
        <v/>
      </c>
      <c r="M270" s="24" t="n"/>
      <c r="N270" s="17" t="n"/>
      <c r="O270" s="17" t="n"/>
    </row>
    <row r="271">
      <c r="A271" s="17" t="n">
        <v>266</v>
      </c>
      <c r="B271" s="24" t="n"/>
      <c r="C271" s="17" t="n"/>
      <c r="D271" s="17" t="n"/>
      <c r="E271" s="17" t="n"/>
      <c r="F271" s="17" t="n"/>
      <c r="G271" s="25">
        <f>IF(F271="","",IFERROR(INDEX('Configuração'!$B$11:$B$20,MATCH(F271,'Configuração'!$A$11:$A$20,0)),""))</f>
        <v/>
      </c>
      <c r="H271" s="18" t="n"/>
      <c r="I271" s="25">
        <f>IF(OR(C271="",G271=""),"",MAX(0,G271-IF(H271="",0,H271)))</f>
        <v/>
      </c>
      <c r="J271" s="25">
        <f>IF(C271="","",SUMIF(Pagamentos!$B:$B,A271,Pagamentos!$E:$E))</f>
        <v/>
      </c>
      <c r="K271" s="25">
        <f>IF(OR(C271="",I271=""),"",I271-J271)</f>
        <v/>
      </c>
      <c r="L271" s="26">
        <f>IF(C271="","",IF(N271="Sim","Cancelado",IF(I271="","Sem tipo",IF(I271=0,"Isento",IF(K271&lt;=0,"Quitado",IF(J271&gt;0,"Parcial","Pendente"))))))</f>
        <v/>
      </c>
      <c r="M271" s="24" t="n"/>
      <c r="N271" s="17" t="n"/>
      <c r="O271" s="17" t="n"/>
    </row>
    <row r="272">
      <c r="A272" s="17" t="n">
        <v>267</v>
      </c>
      <c r="B272" s="24" t="n"/>
      <c r="C272" s="17" t="n"/>
      <c r="D272" s="17" t="n"/>
      <c r="E272" s="17" t="n"/>
      <c r="F272" s="17" t="n"/>
      <c r="G272" s="25">
        <f>IF(F272="","",IFERROR(INDEX('Configuração'!$B$11:$B$20,MATCH(F272,'Configuração'!$A$11:$A$20,0)),""))</f>
        <v/>
      </c>
      <c r="H272" s="18" t="n"/>
      <c r="I272" s="25">
        <f>IF(OR(C272="",G272=""),"",MAX(0,G272-IF(H272="",0,H272)))</f>
        <v/>
      </c>
      <c r="J272" s="25">
        <f>IF(C272="","",SUMIF(Pagamentos!$B:$B,A272,Pagamentos!$E:$E))</f>
        <v/>
      </c>
      <c r="K272" s="25">
        <f>IF(OR(C272="",I272=""),"",I272-J272)</f>
        <v/>
      </c>
      <c r="L272" s="26">
        <f>IF(C272="","",IF(N272="Sim","Cancelado",IF(I272="","Sem tipo",IF(I272=0,"Isento",IF(K272&lt;=0,"Quitado",IF(J272&gt;0,"Parcial","Pendente"))))))</f>
        <v/>
      </c>
      <c r="M272" s="24" t="n"/>
      <c r="N272" s="17" t="n"/>
      <c r="O272" s="17" t="n"/>
    </row>
    <row r="273">
      <c r="A273" s="17" t="n">
        <v>268</v>
      </c>
      <c r="B273" s="24" t="n"/>
      <c r="C273" s="17" t="n"/>
      <c r="D273" s="17" t="n"/>
      <c r="E273" s="17" t="n"/>
      <c r="F273" s="17" t="n"/>
      <c r="G273" s="25">
        <f>IF(F273="","",IFERROR(INDEX('Configuração'!$B$11:$B$20,MATCH(F273,'Configuração'!$A$11:$A$20,0)),""))</f>
        <v/>
      </c>
      <c r="H273" s="18" t="n"/>
      <c r="I273" s="25">
        <f>IF(OR(C273="",G273=""),"",MAX(0,G273-IF(H273="",0,H273)))</f>
        <v/>
      </c>
      <c r="J273" s="25">
        <f>IF(C273="","",SUMIF(Pagamentos!$B:$B,A273,Pagamentos!$E:$E))</f>
        <v/>
      </c>
      <c r="K273" s="25">
        <f>IF(OR(C273="",I273=""),"",I273-J273)</f>
        <v/>
      </c>
      <c r="L273" s="26">
        <f>IF(C273="","",IF(N273="Sim","Cancelado",IF(I273="","Sem tipo",IF(I273=0,"Isento",IF(K273&lt;=0,"Quitado",IF(J273&gt;0,"Parcial","Pendente"))))))</f>
        <v/>
      </c>
      <c r="M273" s="24" t="n"/>
      <c r="N273" s="17" t="n"/>
      <c r="O273" s="17" t="n"/>
    </row>
    <row r="274">
      <c r="A274" s="17" t="n">
        <v>269</v>
      </c>
      <c r="B274" s="24" t="n"/>
      <c r="C274" s="17" t="n"/>
      <c r="D274" s="17" t="n"/>
      <c r="E274" s="17" t="n"/>
      <c r="F274" s="17" t="n"/>
      <c r="G274" s="25">
        <f>IF(F274="","",IFERROR(INDEX('Configuração'!$B$11:$B$20,MATCH(F274,'Configuração'!$A$11:$A$20,0)),""))</f>
        <v/>
      </c>
      <c r="H274" s="18" t="n"/>
      <c r="I274" s="25">
        <f>IF(OR(C274="",G274=""),"",MAX(0,G274-IF(H274="",0,H274)))</f>
        <v/>
      </c>
      <c r="J274" s="25">
        <f>IF(C274="","",SUMIF(Pagamentos!$B:$B,A274,Pagamentos!$E:$E))</f>
        <v/>
      </c>
      <c r="K274" s="25">
        <f>IF(OR(C274="",I274=""),"",I274-J274)</f>
        <v/>
      </c>
      <c r="L274" s="26">
        <f>IF(C274="","",IF(N274="Sim","Cancelado",IF(I274="","Sem tipo",IF(I274=0,"Isento",IF(K274&lt;=0,"Quitado",IF(J274&gt;0,"Parcial","Pendente"))))))</f>
        <v/>
      </c>
      <c r="M274" s="24" t="n"/>
      <c r="N274" s="17" t="n"/>
      <c r="O274" s="17" t="n"/>
    </row>
    <row r="275">
      <c r="A275" s="17" t="n">
        <v>270</v>
      </c>
      <c r="B275" s="24" t="n"/>
      <c r="C275" s="17" t="n"/>
      <c r="D275" s="17" t="n"/>
      <c r="E275" s="17" t="n"/>
      <c r="F275" s="17" t="n"/>
      <c r="G275" s="25">
        <f>IF(F275="","",IFERROR(INDEX('Configuração'!$B$11:$B$20,MATCH(F275,'Configuração'!$A$11:$A$20,0)),""))</f>
        <v/>
      </c>
      <c r="H275" s="18" t="n"/>
      <c r="I275" s="25">
        <f>IF(OR(C275="",G275=""),"",MAX(0,G275-IF(H275="",0,H275)))</f>
        <v/>
      </c>
      <c r="J275" s="25">
        <f>IF(C275="","",SUMIF(Pagamentos!$B:$B,A275,Pagamentos!$E:$E))</f>
        <v/>
      </c>
      <c r="K275" s="25">
        <f>IF(OR(C275="",I275=""),"",I275-J275)</f>
        <v/>
      </c>
      <c r="L275" s="26">
        <f>IF(C275="","",IF(N275="Sim","Cancelado",IF(I275="","Sem tipo",IF(I275=0,"Isento",IF(K275&lt;=0,"Quitado",IF(J275&gt;0,"Parcial","Pendente"))))))</f>
        <v/>
      </c>
      <c r="M275" s="24" t="n"/>
      <c r="N275" s="17" t="n"/>
      <c r="O275" s="17" t="n"/>
    </row>
    <row r="276">
      <c r="A276" s="17" t="n">
        <v>271</v>
      </c>
      <c r="B276" s="24" t="n"/>
      <c r="C276" s="17" t="n"/>
      <c r="D276" s="17" t="n"/>
      <c r="E276" s="17" t="n"/>
      <c r="F276" s="17" t="n"/>
      <c r="G276" s="25">
        <f>IF(F276="","",IFERROR(INDEX('Configuração'!$B$11:$B$20,MATCH(F276,'Configuração'!$A$11:$A$20,0)),""))</f>
        <v/>
      </c>
      <c r="H276" s="18" t="n"/>
      <c r="I276" s="25">
        <f>IF(OR(C276="",G276=""),"",MAX(0,G276-IF(H276="",0,H276)))</f>
        <v/>
      </c>
      <c r="J276" s="25">
        <f>IF(C276="","",SUMIF(Pagamentos!$B:$B,A276,Pagamentos!$E:$E))</f>
        <v/>
      </c>
      <c r="K276" s="25">
        <f>IF(OR(C276="",I276=""),"",I276-J276)</f>
        <v/>
      </c>
      <c r="L276" s="26">
        <f>IF(C276="","",IF(N276="Sim","Cancelado",IF(I276="","Sem tipo",IF(I276=0,"Isento",IF(K276&lt;=0,"Quitado",IF(J276&gt;0,"Parcial","Pendente"))))))</f>
        <v/>
      </c>
      <c r="M276" s="24" t="n"/>
      <c r="N276" s="17" t="n"/>
      <c r="O276" s="17" t="n"/>
    </row>
    <row r="277">
      <c r="A277" s="17" t="n">
        <v>272</v>
      </c>
      <c r="B277" s="24" t="n"/>
      <c r="C277" s="17" t="n"/>
      <c r="D277" s="17" t="n"/>
      <c r="E277" s="17" t="n"/>
      <c r="F277" s="17" t="n"/>
      <c r="G277" s="25">
        <f>IF(F277="","",IFERROR(INDEX('Configuração'!$B$11:$B$20,MATCH(F277,'Configuração'!$A$11:$A$20,0)),""))</f>
        <v/>
      </c>
      <c r="H277" s="18" t="n"/>
      <c r="I277" s="25">
        <f>IF(OR(C277="",G277=""),"",MAX(0,G277-IF(H277="",0,H277)))</f>
        <v/>
      </c>
      <c r="J277" s="25">
        <f>IF(C277="","",SUMIF(Pagamentos!$B:$B,A277,Pagamentos!$E:$E))</f>
        <v/>
      </c>
      <c r="K277" s="25">
        <f>IF(OR(C277="",I277=""),"",I277-J277)</f>
        <v/>
      </c>
      <c r="L277" s="26">
        <f>IF(C277="","",IF(N277="Sim","Cancelado",IF(I277="","Sem tipo",IF(I277=0,"Isento",IF(K277&lt;=0,"Quitado",IF(J277&gt;0,"Parcial","Pendente"))))))</f>
        <v/>
      </c>
      <c r="M277" s="24" t="n"/>
      <c r="N277" s="17" t="n"/>
      <c r="O277" s="17" t="n"/>
    </row>
    <row r="278">
      <c r="A278" s="17" t="n">
        <v>273</v>
      </c>
      <c r="B278" s="24" t="n"/>
      <c r="C278" s="17" t="n"/>
      <c r="D278" s="17" t="n"/>
      <c r="E278" s="17" t="n"/>
      <c r="F278" s="17" t="n"/>
      <c r="G278" s="25">
        <f>IF(F278="","",IFERROR(INDEX('Configuração'!$B$11:$B$20,MATCH(F278,'Configuração'!$A$11:$A$20,0)),""))</f>
        <v/>
      </c>
      <c r="H278" s="18" t="n"/>
      <c r="I278" s="25">
        <f>IF(OR(C278="",G278=""),"",MAX(0,G278-IF(H278="",0,H278)))</f>
        <v/>
      </c>
      <c r="J278" s="25">
        <f>IF(C278="","",SUMIF(Pagamentos!$B:$B,A278,Pagamentos!$E:$E))</f>
        <v/>
      </c>
      <c r="K278" s="25">
        <f>IF(OR(C278="",I278=""),"",I278-J278)</f>
        <v/>
      </c>
      <c r="L278" s="26">
        <f>IF(C278="","",IF(N278="Sim","Cancelado",IF(I278="","Sem tipo",IF(I278=0,"Isento",IF(K278&lt;=0,"Quitado",IF(J278&gt;0,"Parcial","Pendente"))))))</f>
        <v/>
      </c>
      <c r="M278" s="24" t="n"/>
      <c r="N278" s="17" t="n"/>
      <c r="O278" s="17" t="n"/>
    </row>
    <row r="279">
      <c r="A279" s="17" t="n">
        <v>274</v>
      </c>
      <c r="B279" s="24" t="n"/>
      <c r="C279" s="17" t="n"/>
      <c r="D279" s="17" t="n"/>
      <c r="E279" s="17" t="n"/>
      <c r="F279" s="17" t="n"/>
      <c r="G279" s="25">
        <f>IF(F279="","",IFERROR(INDEX('Configuração'!$B$11:$B$20,MATCH(F279,'Configuração'!$A$11:$A$20,0)),""))</f>
        <v/>
      </c>
      <c r="H279" s="18" t="n"/>
      <c r="I279" s="25">
        <f>IF(OR(C279="",G279=""),"",MAX(0,G279-IF(H279="",0,H279)))</f>
        <v/>
      </c>
      <c r="J279" s="25">
        <f>IF(C279="","",SUMIF(Pagamentos!$B:$B,A279,Pagamentos!$E:$E))</f>
        <v/>
      </c>
      <c r="K279" s="25">
        <f>IF(OR(C279="",I279=""),"",I279-J279)</f>
        <v/>
      </c>
      <c r="L279" s="26">
        <f>IF(C279="","",IF(N279="Sim","Cancelado",IF(I279="","Sem tipo",IF(I279=0,"Isento",IF(K279&lt;=0,"Quitado",IF(J279&gt;0,"Parcial","Pendente"))))))</f>
        <v/>
      </c>
      <c r="M279" s="24" t="n"/>
      <c r="N279" s="17" t="n"/>
      <c r="O279" s="17" t="n"/>
    </row>
    <row r="280">
      <c r="A280" s="17" t="n">
        <v>275</v>
      </c>
      <c r="B280" s="24" t="n"/>
      <c r="C280" s="17" t="n"/>
      <c r="D280" s="17" t="n"/>
      <c r="E280" s="17" t="n"/>
      <c r="F280" s="17" t="n"/>
      <c r="G280" s="25">
        <f>IF(F280="","",IFERROR(INDEX('Configuração'!$B$11:$B$20,MATCH(F280,'Configuração'!$A$11:$A$20,0)),""))</f>
        <v/>
      </c>
      <c r="H280" s="18" t="n"/>
      <c r="I280" s="25">
        <f>IF(OR(C280="",G280=""),"",MAX(0,G280-IF(H280="",0,H280)))</f>
        <v/>
      </c>
      <c r="J280" s="25">
        <f>IF(C280="","",SUMIF(Pagamentos!$B:$B,A280,Pagamentos!$E:$E))</f>
        <v/>
      </c>
      <c r="K280" s="25">
        <f>IF(OR(C280="",I280=""),"",I280-J280)</f>
        <v/>
      </c>
      <c r="L280" s="26">
        <f>IF(C280="","",IF(N280="Sim","Cancelado",IF(I280="","Sem tipo",IF(I280=0,"Isento",IF(K280&lt;=0,"Quitado",IF(J280&gt;0,"Parcial","Pendente"))))))</f>
        <v/>
      </c>
      <c r="M280" s="24" t="n"/>
      <c r="N280" s="17" t="n"/>
      <c r="O280" s="17" t="n"/>
    </row>
    <row r="281">
      <c r="A281" s="17" t="n">
        <v>276</v>
      </c>
      <c r="B281" s="24" t="n"/>
      <c r="C281" s="17" t="n"/>
      <c r="D281" s="17" t="n"/>
      <c r="E281" s="17" t="n"/>
      <c r="F281" s="17" t="n"/>
      <c r="G281" s="25">
        <f>IF(F281="","",IFERROR(INDEX('Configuração'!$B$11:$B$20,MATCH(F281,'Configuração'!$A$11:$A$20,0)),""))</f>
        <v/>
      </c>
      <c r="H281" s="18" t="n"/>
      <c r="I281" s="25">
        <f>IF(OR(C281="",G281=""),"",MAX(0,G281-IF(H281="",0,H281)))</f>
        <v/>
      </c>
      <c r="J281" s="25">
        <f>IF(C281="","",SUMIF(Pagamentos!$B:$B,A281,Pagamentos!$E:$E))</f>
        <v/>
      </c>
      <c r="K281" s="25">
        <f>IF(OR(C281="",I281=""),"",I281-J281)</f>
        <v/>
      </c>
      <c r="L281" s="26">
        <f>IF(C281="","",IF(N281="Sim","Cancelado",IF(I281="","Sem tipo",IF(I281=0,"Isento",IF(K281&lt;=0,"Quitado",IF(J281&gt;0,"Parcial","Pendente"))))))</f>
        <v/>
      </c>
      <c r="M281" s="24" t="n"/>
      <c r="N281" s="17" t="n"/>
      <c r="O281" s="17" t="n"/>
    </row>
    <row r="282">
      <c r="A282" s="17" t="n">
        <v>277</v>
      </c>
      <c r="B282" s="24" t="n"/>
      <c r="C282" s="17" t="n"/>
      <c r="D282" s="17" t="n"/>
      <c r="E282" s="17" t="n"/>
      <c r="F282" s="17" t="n"/>
      <c r="G282" s="25">
        <f>IF(F282="","",IFERROR(INDEX('Configuração'!$B$11:$B$20,MATCH(F282,'Configuração'!$A$11:$A$20,0)),""))</f>
        <v/>
      </c>
      <c r="H282" s="18" t="n"/>
      <c r="I282" s="25">
        <f>IF(OR(C282="",G282=""),"",MAX(0,G282-IF(H282="",0,H282)))</f>
        <v/>
      </c>
      <c r="J282" s="25">
        <f>IF(C282="","",SUMIF(Pagamentos!$B:$B,A282,Pagamentos!$E:$E))</f>
        <v/>
      </c>
      <c r="K282" s="25">
        <f>IF(OR(C282="",I282=""),"",I282-J282)</f>
        <v/>
      </c>
      <c r="L282" s="26">
        <f>IF(C282="","",IF(N282="Sim","Cancelado",IF(I282="","Sem tipo",IF(I282=0,"Isento",IF(K282&lt;=0,"Quitado",IF(J282&gt;0,"Parcial","Pendente"))))))</f>
        <v/>
      </c>
      <c r="M282" s="24" t="n"/>
      <c r="N282" s="17" t="n"/>
      <c r="O282" s="17" t="n"/>
    </row>
    <row r="283">
      <c r="A283" s="17" t="n">
        <v>278</v>
      </c>
      <c r="B283" s="24" t="n"/>
      <c r="C283" s="17" t="n"/>
      <c r="D283" s="17" t="n"/>
      <c r="E283" s="17" t="n"/>
      <c r="F283" s="17" t="n"/>
      <c r="G283" s="25">
        <f>IF(F283="","",IFERROR(INDEX('Configuração'!$B$11:$B$20,MATCH(F283,'Configuração'!$A$11:$A$20,0)),""))</f>
        <v/>
      </c>
      <c r="H283" s="18" t="n"/>
      <c r="I283" s="25">
        <f>IF(OR(C283="",G283=""),"",MAX(0,G283-IF(H283="",0,H283)))</f>
        <v/>
      </c>
      <c r="J283" s="25">
        <f>IF(C283="","",SUMIF(Pagamentos!$B:$B,A283,Pagamentos!$E:$E))</f>
        <v/>
      </c>
      <c r="K283" s="25">
        <f>IF(OR(C283="",I283=""),"",I283-J283)</f>
        <v/>
      </c>
      <c r="L283" s="26">
        <f>IF(C283="","",IF(N283="Sim","Cancelado",IF(I283="","Sem tipo",IF(I283=0,"Isento",IF(K283&lt;=0,"Quitado",IF(J283&gt;0,"Parcial","Pendente"))))))</f>
        <v/>
      </c>
      <c r="M283" s="24" t="n"/>
      <c r="N283" s="17" t="n"/>
      <c r="O283" s="17" t="n"/>
    </row>
    <row r="284">
      <c r="A284" s="17" t="n">
        <v>279</v>
      </c>
      <c r="B284" s="24" t="n"/>
      <c r="C284" s="17" t="n"/>
      <c r="D284" s="17" t="n"/>
      <c r="E284" s="17" t="n"/>
      <c r="F284" s="17" t="n"/>
      <c r="G284" s="25">
        <f>IF(F284="","",IFERROR(INDEX('Configuração'!$B$11:$B$20,MATCH(F284,'Configuração'!$A$11:$A$20,0)),""))</f>
        <v/>
      </c>
      <c r="H284" s="18" t="n"/>
      <c r="I284" s="25">
        <f>IF(OR(C284="",G284=""),"",MAX(0,G284-IF(H284="",0,H284)))</f>
        <v/>
      </c>
      <c r="J284" s="25">
        <f>IF(C284="","",SUMIF(Pagamentos!$B:$B,A284,Pagamentos!$E:$E))</f>
        <v/>
      </c>
      <c r="K284" s="25">
        <f>IF(OR(C284="",I284=""),"",I284-J284)</f>
        <v/>
      </c>
      <c r="L284" s="26">
        <f>IF(C284="","",IF(N284="Sim","Cancelado",IF(I284="","Sem tipo",IF(I284=0,"Isento",IF(K284&lt;=0,"Quitado",IF(J284&gt;0,"Parcial","Pendente"))))))</f>
        <v/>
      </c>
      <c r="M284" s="24" t="n"/>
      <c r="N284" s="17" t="n"/>
      <c r="O284" s="17" t="n"/>
    </row>
    <row r="285">
      <c r="A285" s="17" t="n">
        <v>280</v>
      </c>
      <c r="B285" s="24" t="n"/>
      <c r="C285" s="17" t="n"/>
      <c r="D285" s="17" t="n"/>
      <c r="E285" s="17" t="n"/>
      <c r="F285" s="17" t="n"/>
      <c r="G285" s="25">
        <f>IF(F285="","",IFERROR(INDEX('Configuração'!$B$11:$B$20,MATCH(F285,'Configuração'!$A$11:$A$20,0)),""))</f>
        <v/>
      </c>
      <c r="H285" s="18" t="n"/>
      <c r="I285" s="25">
        <f>IF(OR(C285="",G285=""),"",MAX(0,G285-IF(H285="",0,H285)))</f>
        <v/>
      </c>
      <c r="J285" s="25">
        <f>IF(C285="","",SUMIF(Pagamentos!$B:$B,A285,Pagamentos!$E:$E))</f>
        <v/>
      </c>
      <c r="K285" s="25">
        <f>IF(OR(C285="",I285=""),"",I285-J285)</f>
        <v/>
      </c>
      <c r="L285" s="26">
        <f>IF(C285="","",IF(N285="Sim","Cancelado",IF(I285="","Sem tipo",IF(I285=0,"Isento",IF(K285&lt;=0,"Quitado",IF(J285&gt;0,"Parcial","Pendente"))))))</f>
        <v/>
      </c>
      <c r="M285" s="24" t="n"/>
      <c r="N285" s="17" t="n"/>
      <c r="O285" s="17" t="n"/>
    </row>
    <row r="286">
      <c r="A286" s="17" t="n">
        <v>281</v>
      </c>
      <c r="B286" s="24" t="n"/>
      <c r="C286" s="17" t="n"/>
      <c r="D286" s="17" t="n"/>
      <c r="E286" s="17" t="n"/>
      <c r="F286" s="17" t="n"/>
      <c r="G286" s="25">
        <f>IF(F286="","",IFERROR(INDEX('Configuração'!$B$11:$B$20,MATCH(F286,'Configuração'!$A$11:$A$20,0)),""))</f>
        <v/>
      </c>
      <c r="H286" s="18" t="n"/>
      <c r="I286" s="25">
        <f>IF(OR(C286="",G286=""),"",MAX(0,G286-IF(H286="",0,H286)))</f>
        <v/>
      </c>
      <c r="J286" s="25">
        <f>IF(C286="","",SUMIF(Pagamentos!$B:$B,A286,Pagamentos!$E:$E))</f>
        <v/>
      </c>
      <c r="K286" s="25">
        <f>IF(OR(C286="",I286=""),"",I286-J286)</f>
        <v/>
      </c>
      <c r="L286" s="26">
        <f>IF(C286="","",IF(N286="Sim","Cancelado",IF(I286="","Sem tipo",IF(I286=0,"Isento",IF(K286&lt;=0,"Quitado",IF(J286&gt;0,"Parcial","Pendente"))))))</f>
        <v/>
      </c>
      <c r="M286" s="24" t="n"/>
      <c r="N286" s="17" t="n"/>
      <c r="O286" s="17" t="n"/>
    </row>
    <row r="287">
      <c r="A287" s="17" t="n">
        <v>282</v>
      </c>
      <c r="B287" s="24" t="n"/>
      <c r="C287" s="17" t="n"/>
      <c r="D287" s="17" t="n"/>
      <c r="E287" s="17" t="n"/>
      <c r="F287" s="17" t="n"/>
      <c r="G287" s="25">
        <f>IF(F287="","",IFERROR(INDEX('Configuração'!$B$11:$B$20,MATCH(F287,'Configuração'!$A$11:$A$20,0)),""))</f>
        <v/>
      </c>
      <c r="H287" s="18" t="n"/>
      <c r="I287" s="25">
        <f>IF(OR(C287="",G287=""),"",MAX(0,G287-IF(H287="",0,H287)))</f>
        <v/>
      </c>
      <c r="J287" s="25">
        <f>IF(C287="","",SUMIF(Pagamentos!$B:$B,A287,Pagamentos!$E:$E))</f>
        <v/>
      </c>
      <c r="K287" s="25">
        <f>IF(OR(C287="",I287=""),"",I287-J287)</f>
        <v/>
      </c>
      <c r="L287" s="26">
        <f>IF(C287="","",IF(N287="Sim","Cancelado",IF(I287="","Sem tipo",IF(I287=0,"Isento",IF(K287&lt;=0,"Quitado",IF(J287&gt;0,"Parcial","Pendente"))))))</f>
        <v/>
      </c>
      <c r="M287" s="24" t="n"/>
      <c r="N287" s="17" t="n"/>
      <c r="O287" s="17" t="n"/>
    </row>
    <row r="288">
      <c r="A288" s="17" t="n">
        <v>283</v>
      </c>
      <c r="B288" s="24" t="n"/>
      <c r="C288" s="17" t="n"/>
      <c r="D288" s="17" t="n"/>
      <c r="E288" s="17" t="n"/>
      <c r="F288" s="17" t="n"/>
      <c r="G288" s="25">
        <f>IF(F288="","",IFERROR(INDEX('Configuração'!$B$11:$B$20,MATCH(F288,'Configuração'!$A$11:$A$20,0)),""))</f>
        <v/>
      </c>
      <c r="H288" s="18" t="n"/>
      <c r="I288" s="25">
        <f>IF(OR(C288="",G288=""),"",MAX(0,G288-IF(H288="",0,H288)))</f>
        <v/>
      </c>
      <c r="J288" s="25">
        <f>IF(C288="","",SUMIF(Pagamentos!$B:$B,A288,Pagamentos!$E:$E))</f>
        <v/>
      </c>
      <c r="K288" s="25">
        <f>IF(OR(C288="",I288=""),"",I288-J288)</f>
        <v/>
      </c>
      <c r="L288" s="26">
        <f>IF(C288="","",IF(N288="Sim","Cancelado",IF(I288="","Sem tipo",IF(I288=0,"Isento",IF(K288&lt;=0,"Quitado",IF(J288&gt;0,"Parcial","Pendente"))))))</f>
        <v/>
      </c>
      <c r="M288" s="24" t="n"/>
      <c r="N288" s="17" t="n"/>
      <c r="O288" s="17" t="n"/>
    </row>
    <row r="289">
      <c r="A289" s="17" t="n">
        <v>284</v>
      </c>
      <c r="B289" s="24" t="n"/>
      <c r="C289" s="17" t="n"/>
      <c r="D289" s="17" t="n"/>
      <c r="E289" s="17" t="n"/>
      <c r="F289" s="17" t="n"/>
      <c r="G289" s="25">
        <f>IF(F289="","",IFERROR(INDEX('Configuração'!$B$11:$B$20,MATCH(F289,'Configuração'!$A$11:$A$20,0)),""))</f>
        <v/>
      </c>
      <c r="H289" s="18" t="n"/>
      <c r="I289" s="25">
        <f>IF(OR(C289="",G289=""),"",MAX(0,G289-IF(H289="",0,H289)))</f>
        <v/>
      </c>
      <c r="J289" s="25">
        <f>IF(C289="","",SUMIF(Pagamentos!$B:$B,A289,Pagamentos!$E:$E))</f>
        <v/>
      </c>
      <c r="K289" s="25">
        <f>IF(OR(C289="",I289=""),"",I289-J289)</f>
        <v/>
      </c>
      <c r="L289" s="26">
        <f>IF(C289="","",IF(N289="Sim","Cancelado",IF(I289="","Sem tipo",IF(I289=0,"Isento",IF(K289&lt;=0,"Quitado",IF(J289&gt;0,"Parcial","Pendente"))))))</f>
        <v/>
      </c>
      <c r="M289" s="24" t="n"/>
      <c r="N289" s="17" t="n"/>
      <c r="O289" s="17" t="n"/>
    </row>
    <row r="290">
      <c r="A290" s="17" t="n">
        <v>285</v>
      </c>
      <c r="B290" s="24" t="n"/>
      <c r="C290" s="17" t="n"/>
      <c r="D290" s="17" t="n"/>
      <c r="E290" s="17" t="n"/>
      <c r="F290" s="17" t="n"/>
      <c r="G290" s="25">
        <f>IF(F290="","",IFERROR(INDEX('Configuração'!$B$11:$B$20,MATCH(F290,'Configuração'!$A$11:$A$20,0)),""))</f>
        <v/>
      </c>
      <c r="H290" s="18" t="n"/>
      <c r="I290" s="25">
        <f>IF(OR(C290="",G290=""),"",MAX(0,G290-IF(H290="",0,H290)))</f>
        <v/>
      </c>
      <c r="J290" s="25">
        <f>IF(C290="","",SUMIF(Pagamentos!$B:$B,A290,Pagamentos!$E:$E))</f>
        <v/>
      </c>
      <c r="K290" s="25">
        <f>IF(OR(C290="",I290=""),"",I290-J290)</f>
        <v/>
      </c>
      <c r="L290" s="26">
        <f>IF(C290="","",IF(N290="Sim","Cancelado",IF(I290="","Sem tipo",IF(I290=0,"Isento",IF(K290&lt;=0,"Quitado",IF(J290&gt;0,"Parcial","Pendente"))))))</f>
        <v/>
      </c>
      <c r="M290" s="24" t="n"/>
      <c r="N290" s="17" t="n"/>
      <c r="O290" s="17" t="n"/>
    </row>
    <row r="291">
      <c r="A291" s="17" t="n">
        <v>286</v>
      </c>
      <c r="B291" s="24" t="n"/>
      <c r="C291" s="17" t="n"/>
      <c r="D291" s="17" t="n"/>
      <c r="E291" s="17" t="n"/>
      <c r="F291" s="17" t="n"/>
      <c r="G291" s="25">
        <f>IF(F291="","",IFERROR(INDEX('Configuração'!$B$11:$B$20,MATCH(F291,'Configuração'!$A$11:$A$20,0)),""))</f>
        <v/>
      </c>
      <c r="H291" s="18" t="n"/>
      <c r="I291" s="25">
        <f>IF(OR(C291="",G291=""),"",MAX(0,G291-IF(H291="",0,H291)))</f>
        <v/>
      </c>
      <c r="J291" s="25">
        <f>IF(C291="","",SUMIF(Pagamentos!$B:$B,A291,Pagamentos!$E:$E))</f>
        <v/>
      </c>
      <c r="K291" s="25">
        <f>IF(OR(C291="",I291=""),"",I291-J291)</f>
        <v/>
      </c>
      <c r="L291" s="26">
        <f>IF(C291="","",IF(N291="Sim","Cancelado",IF(I291="","Sem tipo",IF(I291=0,"Isento",IF(K291&lt;=0,"Quitado",IF(J291&gt;0,"Parcial","Pendente"))))))</f>
        <v/>
      </c>
      <c r="M291" s="24" t="n"/>
      <c r="N291" s="17" t="n"/>
      <c r="O291" s="17" t="n"/>
    </row>
    <row r="292">
      <c r="A292" s="17" t="n">
        <v>287</v>
      </c>
      <c r="B292" s="24" t="n"/>
      <c r="C292" s="17" t="n"/>
      <c r="D292" s="17" t="n"/>
      <c r="E292" s="17" t="n"/>
      <c r="F292" s="17" t="n"/>
      <c r="G292" s="25">
        <f>IF(F292="","",IFERROR(INDEX('Configuração'!$B$11:$B$20,MATCH(F292,'Configuração'!$A$11:$A$20,0)),""))</f>
        <v/>
      </c>
      <c r="H292" s="18" t="n"/>
      <c r="I292" s="25">
        <f>IF(OR(C292="",G292=""),"",MAX(0,G292-IF(H292="",0,H292)))</f>
        <v/>
      </c>
      <c r="J292" s="25">
        <f>IF(C292="","",SUMIF(Pagamentos!$B:$B,A292,Pagamentos!$E:$E))</f>
        <v/>
      </c>
      <c r="K292" s="25">
        <f>IF(OR(C292="",I292=""),"",I292-J292)</f>
        <v/>
      </c>
      <c r="L292" s="26">
        <f>IF(C292="","",IF(N292="Sim","Cancelado",IF(I292="","Sem tipo",IF(I292=0,"Isento",IF(K292&lt;=0,"Quitado",IF(J292&gt;0,"Parcial","Pendente"))))))</f>
        <v/>
      </c>
      <c r="M292" s="24" t="n"/>
      <c r="N292" s="17" t="n"/>
      <c r="O292" s="17" t="n"/>
    </row>
    <row r="293">
      <c r="A293" s="17" t="n">
        <v>288</v>
      </c>
      <c r="B293" s="24" t="n"/>
      <c r="C293" s="17" t="n"/>
      <c r="D293" s="17" t="n"/>
      <c r="E293" s="17" t="n"/>
      <c r="F293" s="17" t="n"/>
      <c r="G293" s="25">
        <f>IF(F293="","",IFERROR(INDEX('Configuração'!$B$11:$B$20,MATCH(F293,'Configuração'!$A$11:$A$20,0)),""))</f>
        <v/>
      </c>
      <c r="H293" s="18" t="n"/>
      <c r="I293" s="25">
        <f>IF(OR(C293="",G293=""),"",MAX(0,G293-IF(H293="",0,H293)))</f>
        <v/>
      </c>
      <c r="J293" s="25">
        <f>IF(C293="","",SUMIF(Pagamentos!$B:$B,A293,Pagamentos!$E:$E))</f>
        <v/>
      </c>
      <c r="K293" s="25">
        <f>IF(OR(C293="",I293=""),"",I293-J293)</f>
        <v/>
      </c>
      <c r="L293" s="26">
        <f>IF(C293="","",IF(N293="Sim","Cancelado",IF(I293="","Sem tipo",IF(I293=0,"Isento",IF(K293&lt;=0,"Quitado",IF(J293&gt;0,"Parcial","Pendente"))))))</f>
        <v/>
      </c>
      <c r="M293" s="24" t="n"/>
      <c r="N293" s="17" t="n"/>
      <c r="O293" s="17" t="n"/>
    </row>
    <row r="294">
      <c r="A294" s="17" t="n">
        <v>289</v>
      </c>
      <c r="B294" s="24" t="n"/>
      <c r="C294" s="17" t="n"/>
      <c r="D294" s="17" t="n"/>
      <c r="E294" s="17" t="n"/>
      <c r="F294" s="17" t="n"/>
      <c r="G294" s="25">
        <f>IF(F294="","",IFERROR(INDEX('Configuração'!$B$11:$B$20,MATCH(F294,'Configuração'!$A$11:$A$20,0)),""))</f>
        <v/>
      </c>
      <c r="H294" s="18" t="n"/>
      <c r="I294" s="25">
        <f>IF(OR(C294="",G294=""),"",MAX(0,G294-IF(H294="",0,H294)))</f>
        <v/>
      </c>
      <c r="J294" s="25">
        <f>IF(C294="","",SUMIF(Pagamentos!$B:$B,A294,Pagamentos!$E:$E))</f>
        <v/>
      </c>
      <c r="K294" s="25">
        <f>IF(OR(C294="",I294=""),"",I294-J294)</f>
        <v/>
      </c>
      <c r="L294" s="26">
        <f>IF(C294="","",IF(N294="Sim","Cancelado",IF(I294="","Sem tipo",IF(I294=0,"Isento",IF(K294&lt;=0,"Quitado",IF(J294&gt;0,"Parcial","Pendente"))))))</f>
        <v/>
      </c>
      <c r="M294" s="24" t="n"/>
      <c r="N294" s="17" t="n"/>
      <c r="O294" s="17" t="n"/>
    </row>
    <row r="295">
      <c r="A295" s="17" t="n">
        <v>290</v>
      </c>
      <c r="B295" s="24" t="n"/>
      <c r="C295" s="17" t="n"/>
      <c r="D295" s="17" t="n"/>
      <c r="E295" s="17" t="n"/>
      <c r="F295" s="17" t="n"/>
      <c r="G295" s="25">
        <f>IF(F295="","",IFERROR(INDEX('Configuração'!$B$11:$B$20,MATCH(F295,'Configuração'!$A$11:$A$20,0)),""))</f>
        <v/>
      </c>
      <c r="H295" s="18" t="n"/>
      <c r="I295" s="25">
        <f>IF(OR(C295="",G295=""),"",MAX(0,G295-IF(H295="",0,H295)))</f>
        <v/>
      </c>
      <c r="J295" s="25">
        <f>IF(C295="","",SUMIF(Pagamentos!$B:$B,A295,Pagamentos!$E:$E))</f>
        <v/>
      </c>
      <c r="K295" s="25">
        <f>IF(OR(C295="",I295=""),"",I295-J295)</f>
        <v/>
      </c>
      <c r="L295" s="26">
        <f>IF(C295="","",IF(N295="Sim","Cancelado",IF(I295="","Sem tipo",IF(I295=0,"Isento",IF(K295&lt;=0,"Quitado",IF(J295&gt;0,"Parcial","Pendente"))))))</f>
        <v/>
      </c>
      <c r="M295" s="24" t="n"/>
      <c r="N295" s="17" t="n"/>
      <c r="O295" s="17" t="n"/>
    </row>
    <row r="296">
      <c r="A296" s="17" t="n">
        <v>291</v>
      </c>
      <c r="B296" s="24" t="n"/>
      <c r="C296" s="17" t="n"/>
      <c r="D296" s="17" t="n"/>
      <c r="E296" s="17" t="n"/>
      <c r="F296" s="17" t="n"/>
      <c r="G296" s="25">
        <f>IF(F296="","",IFERROR(INDEX('Configuração'!$B$11:$B$20,MATCH(F296,'Configuração'!$A$11:$A$20,0)),""))</f>
        <v/>
      </c>
      <c r="H296" s="18" t="n"/>
      <c r="I296" s="25">
        <f>IF(OR(C296="",G296=""),"",MAX(0,G296-IF(H296="",0,H296)))</f>
        <v/>
      </c>
      <c r="J296" s="25">
        <f>IF(C296="","",SUMIF(Pagamentos!$B:$B,A296,Pagamentos!$E:$E))</f>
        <v/>
      </c>
      <c r="K296" s="25">
        <f>IF(OR(C296="",I296=""),"",I296-J296)</f>
        <v/>
      </c>
      <c r="L296" s="26">
        <f>IF(C296="","",IF(N296="Sim","Cancelado",IF(I296="","Sem tipo",IF(I296=0,"Isento",IF(K296&lt;=0,"Quitado",IF(J296&gt;0,"Parcial","Pendente"))))))</f>
        <v/>
      </c>
      <c r="M296" s="24" t="n"/>
      <c r="N296" s="17" t="n"/>
      <c r="O296" s="17" t="n"/>
    </row>
    <row r="297">
      <c r="A297" s="17" t="n">
        <v>292</v>
      </c>
      <c r="B297" s="24" t="n"/>
      <c r="C297" s="17" t="n"/>
      <c r="D297" s="17" t="n"/>
      <c r="E297" s="17" t="n"/>
      <c r="F297" s="17" t="n"/>
      <c r="G297" s="25">
        <f>IF(F297="","",IFERROR(INDEX('Configuração'!$B$11:$B$20,MATCH(F297,'Configuração'!$A$11:$A$20,0)),""))</f>
        <v/>
      </c>
      <c r="H297" s="18" t="n"/>
      <c r="I297" s="25">
        <f>IF(OR(C297="",G297=""),"",MAX(0,G297-IF(H297="",0,H297)))</f>
        <v/>
      </c>
      <c r="J297" s="25">
        <f>IF(C297="","",SUMIF(Pagamentos!$B:$B,A297,Pagamentos!$E:$E))</f>
        <v/>
      </c>
      <c r="K297" s="25">
        <f>IF(OR(C297="",I297=""),"",I297-J297)</f>
        <v/>
      </c>
      <c r="L297" s="26">
        <f>IF(C297="","",IF(N297="Sim","Cancelado",IF(I297="","Sem tipo",IF(I297=0,"Isento",IF(K297&lt;=0,"Quitado",IF(J297&gt;0,"Parcial","Pendente"))))))</f>
        <v/>
      </c>
      <c r="M297" s="24" t="n"/>
      <c r="N297" s="17" t="n"/>
      <c r="O297" s="17" t="n"/>
    </row>
    <row r="298">
      <c r="A298" s="17" t="n">
        <v>293</v>
      </c>
      <c r="B298" s="24" t="n"/>
      <c r="C298" s="17" t="n"/>
      <c r="D298" s="17" t="n"/>
      <c r="E298" s="17" t="n"/>
      <c r="F298" s="17" t="n"/>
      <c r="G298" s="25">
        <f>IF(F298="","",IFERROR(INDEX('Configuração'!$B$11:$B$20,MATCH(F298,'Configuração'!$A$11:$A$20,0)),""))</f>
        <v/>
      </c>
      <c r="H298" s="18" t="n"/>
      <c r="I298" s="25">
        <f>IF(OR(C298="",G298=""),"",MAX(0,G298-IF(H298="",0,H298)))</f>
        <v/>
      </c>
      <c r="J298" s="25">
        <f>IF(C298="","",SUMIF(Pagamentos!$B:$B,A298,Pagamentos!$E:$E))</f>
        <v/>
      </c>
      <c r="K298" s="25">
        <f>IF(OR(C298="",I298=""),"",I298-J298)</f>
        <v/>
      </c>
      <c r="L298" s="26">
        <f>IF(C298="","",IF(N298="Sim","Cancelado",IF(I298="","Sem tipo",IF(I298=0,"Isento",IF(K298&lt;=0,"Quitado",IF(J298&gt;0,"Parcial","Pendente"))))))</f>
        <v/>
      </c>
      <c r="M298" s="24" t="n"/>
      <c r="N298" s="17" t="n"/>
      <c r="O298" s="17" t="n"/>
    </row>
    <row r="299">
      <c r="A299" s="17" t="n">
        <v>294</v>
      </c>
      <c r="B299" s="24" t="n"/>
      <c r="C299" s="17" t="n"/>
      <c r="D299" s="17" t="n"/>
      <c r="E299" s="17" t="n"/>
      <c r="F299" s="17" t="n"/>
      <c r="G299" s="25">
        <f>IF(F299="","",IFERROR(INDEX('Configuração'!$B$11:$B$20,MATCH(F299,'Configuração'!$A$11:$A$20,0)),""))</f>
        <v/>
      </c>
      <c r="H299" s="18" t="n"/>
      <c r="I299" s="25">
        <f>IF(OR(C299="",G299=""),"",MAX(0,G299-IF(H299="",0,H299)))</f>
        <v/>
      </c>
      <c r="J299" s="25">
        <f>IF(C299="","",SUMIF(Pagamentos!$B:$B,A299,Pagamentos!$E:$E))</f>
        <v/>
      </c>
      <c r="K299" s="25">
        <f>IF(OR(C299="",I299=""),"",I299-J299)</f>
        <v/>
      </c>
      <c r="L299" s="26">
        <f>IF(C299="","",IF(N299="Sim","Cancelado",IF(I299="","Sem tipo",IF(I299=0,"Isento",IF(K299&lt;=0,"Quitado",IF(J299&gt;0,"Parcial","Pendente"))))))</f>
        <v/>
      </c>
      <c r="M299" s="24" t="n"/>
      <c r="N299" s="17" t="n"/>
      <c r="O299" s="17" t="n"/>
    </row>
    <row r="300">
      <c r="A300" s="17" t="n">
        <v>295</v>
      </c>
      <c r="B300" s="24" t="n"/>
      <c r="C300" s="17" t="n"/>
      <c r="D300" s="17" t="n"/>
      <c r="E300" s="17" t="n"/>
      <c r="F300" s="17" t="n"/>
      <c r="G300" s="25">
        <f>IF(F300="","",IFERROR(INDEX('Configuração'!$B$11:$B$20,MATCH(F300,'Configuração'!$A$11:$A$20,0)),""))</f>
        <v/>
      </c>
      <c r="H300" s="18" t="n"/>
      <c r="I300" s="25">
        <f>IF(OR(C300="",G300=""),"",MAX(0,G300-IF(H300="",0,H300)))</f>
        <v/>
      </c>
      <c r="J300" s="25">
        <f>IF(C300="","",SUMIF(Pagamentos!$B:$B,A300,Pagamentos!$E:$E))</f>
        <v/>
      </c>
      <c r="K300" s="25">
        <f>IF(OR(C300="",I300=""),"",I300-J300)</f>
        <v/>
      </c>
      <c r="L300" s="26">
        <f>IF(C300="","",IF(N300="Sim","Cancelado",IF(I300="","Sem tipo",IF(I300=0,"Isento",IF(K300&lt;=0,"Quitado",IF(J300&gt;0,"Parcial","Pendente"))))))</f>
        <v/>
      </c>
      <c r="M300" s="24" t="n"/>
      <c r="N300" s="17" t="n"/>
      <c r="O300" s="17" t="n"/>
    </row>
    <row r="301">
      <c r="A301" s="17" t="n">
        <v>296</v>
      </c>
      <c r="B301" s="24" t="n"/>
      <c r="C301" s="17" t="n"/>
      <c r="D301" s="17" t="n"/>
      <c r="E301" s="17" t="n"/>
      <c r="F301" s="17" t="n"/>
      <c r="G301" s="25">
        <f>IF(F301="","",IFERROR(INDEX('Configuração'!$B$11:$B$20,MATCH(F301,'Configuração'!$A$11:$A$20,0)),""))</f>
        <v/>
      </c>
      <c r="H301" s="18" t="n"/>
      <c r="I301" s="25">
        <f>IF(OR(C301="",G301=""),"",MAX(0,G301-IF(H301="",0,H301)))</f>
        <v/>
      </c>
      <c r="J301" s="25">
        <f>IF(C301="","",SUMIF(Pagamentos!$B:$B,A301,Pagamentos!$E:$E))</f>
        <v/>
      </c>
      <c r="K301" s="25">
        <f>IF(OR(C301="",I301=""),"",I301-J301)</f>
        <v/>
      </c>
      <c r="L301" s="26">
        <f>IF(C301="","",IF(N301="Sim","Cancelado",IF(I301="","Sem tipo",IF(I301=0,"Isento",IF(K301&lt;=0,"Quitado",IF(J301&gt;0,"Parcial","Pendente"))))))</f>
        <v/>
      </c>
      <c r="M301" s="24" t="n"/>
      <c r="N301" s="17" t="n"/>
      <c r="O301" s="17" t="n"/>
    </row>
    <row r="302">
      <c r="A302" s="17" t="n">
        <v>297</v>
      </c>
      <c r="B302" s="24" t="n"/>
      <c r="C302" s="17" t="n"/>
      <c r="D302" s="17" t="n"/>
      <c r="E302" s="17" t="n"/>
      <c r="F302" s="17" t="n"/>
      <c r="G302" s="25">
        <f>IF(F302="","",IFERROR(INDEX('Configuração'!$B$11:$B$20,MATCH(F302,'Configuração'!$A$11:$A$20,0)),""))</f>
        <v/>
      </c>
      <c r="H302" s="18" t="n"/>
      <c r="I302" s="25">
        <f>IF(OR(C302="",G302=""),"",MAX(0,G302-IF(H302="",0,H302)))</f>
        <v/>
      </c>
      <c r="J302" s="25">
        <f>IF(C302="","",SUMIF(Pagamentos!$B:$B,A302,Pagamentos!$E:$E))</f>
        <v/>
      </c>
      <c r="K302" s="25">
        <f>IF(OR(C302="",I302=""),"",I302-J302)</f>
        <v/>
      </c>
      <c r="L302" s="26">
        <f>IF(C302="","",IF(N302="Sim","Cancelado",IF(I302="","Sem tipo",IF(I302=0,"Isento",IF(K302&lt;=0,"Quitado",IF(J302&gt;0,"Parcial","Pendente"))))))</f>
        <v/>
      </c>
      <c r="M302" s="24" t="n"/>
      <c r="N302" s="17" t="n"/>
      <c r="O302" s="17" t="n"/>
    </row>
    <row r="303">
      <c r="A303" s="17" t="n">
        <v>298</v>
      </c>
      <c r="B303" s="24" t="n"/>
      <c r="C303" s="17" t="n"/>
      <c r="D303" s="17" t="n"/>
      <c r="E303" s="17" t="n"/>
      <c r="F303" s="17" t="n"/>
      <c r="G303" s="25">
        <f>IF(F303="","",IFERROR(INDEX('Configuração'!$B$11:$B$20,MATCH(F303,'Configuração'!$A$11:$A$20,0)),""))</f>
        <v/>
      </c>
      <c r="H303" s="18" t="n"/>
      <c r="I303" s="25">
        <f>IF(OR(C303="",G303=""),"",MAX(0,G303-IF(H303="",0,H303)))</f>
        <v/>
      </c>
      <c r="J303" s="25">
        <f>IF(C303="","",SUMIF(Pagamentos!$B:$B,A303,Pagamentos!$E:$E))</f>
        <v/>
      </c>
      <c r="K303" s="25">
        <f>IF(OR(C303="",I303=""),"",I303-J303)</f>
        <v/>
      </c>
      <c r="L303" s="26">
        <f>IF(C303="","",IF(N303="Sim","Cancelado",IF(I303="","Sem tipo",IF(I303=0,"Isento",IF(K303&lt;=0,"Quitado",IF(J303&gt;0,"Parcial","Pendente"))))))</f>
        <v/>
      </c>
      <c r="M303" s="24" t="n"/>
      <c r="N303" s="17" t="n"/>
      <c r="O303" s="17" t="n"/>
    </row>
    <row r="304">
      <c r="A304" s="17" t="n">
        <v>299</v>
      </c>
      <c r="B304" s="24" t="n"/>
      <c r="C304" s="17" t="n"/>
      <c r="D304" s="17" t="n"/>
      <c r="E304" s="17" t="n"/>
      <c r="F304" s="17" t="n"/>
      <c r="G304" s="25">
        <f>IF(F304="","",IFERROR(INDEX('Configuração'!$B$11:$B$20,MATCH(F304,'Configuração'!$A$11:$A$20,0)),""))</f>
        <v/>
      </c>
      <c r="H304" s="18" t="n"/>
      <c r="I304" s="25">
        <f>IF(OR(C304="",G304=""),"",MAX(0,G304-IF(H304="",0,H304)))</f>
        <v/>
      </c>
      <c r="J304" s="25">
        <f>IF(C304="","",SUMIF(Pagamentos!$B:$B,A304,Pagamentos!$E:$E))</f>
        <v/>
      </c>
      <c r="K304" s="25">
        <f>IF(OR(C304="",I304=""),"",I304-J304)</f>
        <v/>
      </c>
      <c r="L304" s="26">
        <f>IF(C304="","",IF(N304="Sim","Cancelado",IF(I304="","Sem tipo",IF(I304=0,"Isento",IF(K304&lt;=0,"Quitado",IF(J304&gt;0,"Parcial","Pendente"))))))</f>
        <v/>
      </c>
      <c r="M304" s="24" t="n"/>
      <c r="N304" s="17" t="n"/>
      <c r="O304" s="17" t="n"/>
    </row>
    <row r="305">
      <c r="A305" s="17" t="n">
        <v>300</v>
      </c>
      <c r="B305" s="24" t="n"/>
      <c r="C305" s="17" t="n"/>
      <c r="D305" s="17" t="n"/>
      <c r="E305" s="17" t="n"/>
      <c r="F305" s="17" t="n"/>
      <c r="G305" s="25">
        <f>IF(F305="","",IFERROR(INDEX('Configuração'!$B$11:$B$20,MATCH(F305,'Configuração'!$A$11:$A$20,0)),""))</f>
        <v/>
      </c>
      <c r="H305" s="18" t="n"/>
      <c r="I305" s="25">
        <f>IF(OR(C305="",G305=""),"",MAX(0,G305-IF(H305="",0,H305)))</f>
        <v/>
      </c>
      <c r="J305" s="25">
        <f>IF(C305="","",SUMIF(Pagamentos!$B:$B,A305,Pagamentos!$E:$E))</f>
        <v/>
      </c>
      <c r="K305" s="25">
        <f>IF(OR(C305="",I305=""),"",I305-J305)</f>
        <v/>
      </c>
      <c r="L305" s="26">
        <f>IF(C305="","",IF(N305="Sim","Cancelado",IF(I305="","Sem tipo",IF(I305=0,"Isento",IF(K305&lt;=0,"Quitado",IF(J305&gt;0,"Parcial","Pendente"))))))</f>
        <v/>
      </c>
      <c r="M305" s="24" t="n"/>
      <c r="N305" s="17" t="n"/>
      <c r="O305" s="17" t="n"/>
    </row>
  </sheetData>
  <autoFilter ref="A5:O305"/>
  <conditionalFormatting sqref="L6:L305">
    <cfRule type="expression" priority="1" dxfId="1">
      <formula>$L6="Quitado"</formula>
    </cfRule>
    <cfRule type="expression" priority="2" dxfId="2">
      <formula>$L6="Isento"</formula>
    </cfRule>
    <cfRule type="expression" priority="3" dxfId="3">
      <formula>$L6="Parcial"</formula>
    </cfRule>
    <cfRule type="expression" priority="4" dxfId="0">
      <formula>$L6="Pendente"</formula>
    </cfRule>
    <cfRule type="expression" priority="5" dxfId="4">
      <formula>$L6="Cancelado"</formula>
    </cfRule>
    <cfRule type="expression" priority="6" dxfId="4">
      <formula>$L6="Sem tipo"</formula>
    </cfRule>
  </conditionalFormatting>
  <conditionalFormatting sqref="M6:M305">
    <cfRule type="expression" priority="7" dxfId="0">
      <formula>AND($M6&lt;&gt;"",$M6&lt;TODAY(),N($K6)&gt;0,$N6&lt;&gt;"Sim")</formula>
    </cfRule>
  </conditionalFormatting>
  <dataValidations count="2">
    <dataValidation sqref="F6:F305" showDropDown="0" showInputMessage="0" showErrorMessage="1" allowBlank="1" errorTitle="Tipo de inscrição" error="Escolha um tipo cadastrado na aba Configuração." type="list">
      <formula1>=Tipos</formula1>
    </dataValidation>
    <dataValidation sqref="N6:N305" showDropDown="0" showInputMessage="0" showErrorMessage="0" allowBlank="1" type="list">
      <formula1>"Não,Sim"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0B1120"/>
    <outlinePr summaryBelow="1" summaryRight="1"/>
    <pageSetUpPr fitToPage="1"/>
  </sheetPr>
  <dimension ref="A1:H6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0" customWidth="1" min="3" max="3"/>
    <col width="20" customWidth="1" min="4" max="4"/>
    <col width="13" customWidth="1" min="5" max="5"/>
    <col width="14" customWidth="1" min="6" max="6"/>
    <col width="34" customWidth="1" min="7" max="7"/>
  </cols>
  <sheetData>
    <row r="1" ht="26" customHeight="1">
      <c r="A1" s="1" t="inlineStr">
        <is>
          <t>Pagamentos recebidos</t>
        </is>
      </c>
    </row>
    <row r="2">
      <c r="A2" s="2" t="inlineStr">
        <is>
          <t>Uma linha por pagamento. Parcela é mais uma linha com o mesmo Nº de inscrição.</t>
        </is>
      </c>
    </row>
    <row r="3" ht="4" customHeight="1">
      <c r="A3" s="3" t="n"/>
      <c r="B3" s="3" t="n"/>
      <c r="C3" s="3" t="n"/>
      <c r="D3" s="3" t="n"/>
      <c r="E3" s="3" t="n"/>
      <c r="F3" s="3" t="n"/>
      <c r="G3" s="3" t="n"/>
      <c r="H3" s="3" t="n"/>
    </row>
    <row r="5" ht="30" customHeight="1">
      <c r="A5" s="23" t="inlineStr">
        <is>
          <t>Data</t>
        </is>
      </c>
      <c r="B5" s="23" t="inlineStr">
        <is>
          <t>Nº da inscrição</t>
        </is>
      </c>
      <c r="C5" s="23" t="inlineStr">
        <is>
          <t>Nome (automático)</t>
        </is>
      </c>
      <c r="D5" s="23" t="inlineStr">
        <is>
          <t>Forma de pagamento</t>
        </is>
      </c>
      <c r="E5" s="23" t="inlineStr">
        <is>
          <t>Valor</t>
        </is>
      </c>
      <c r="F5" s="23" t="inlineStr">
        <is>
          <t>Comprovante conferido?</t>
        </is>
      </c>
      <c r="G5" s="23" t="inlineStr">
        <is>
          <t>Observações</t>
        </is>
      </c>
    </row>
    <row r="6">
      <c r="A6" s="24" t="n">
        <v>46329</v>
      </c>
      <c r="B6" s="17" t="n">
        <v>1</v>
      </c>
      <c r="C6" s="26">
        <f>IF(B6="","",IFERROR(INDEX(Inscrições!$C:$C,MATCH(B6,Inscrições!$A:$A,0)),"Nº não encontrado"))</f>
        <v/>
      </c>
      <c r="D6" s="17" t="inlineStr">
        <is>
          <t>Pix</t>
        </is>
      </c>
      <c r="E6" s="18" t="n">
        <v>175</v>
      </c>
      <c r="F6" s="17" t="inlineStr">
        <is>
          <t>Sim</t>
        </is>
      </c>
      <c r="G6" s="17" t="inlineStr">
        <is>
          <t>1ª parcela</t>
        </is>
      </c>
    </row>
    <row r="7">
      <c r="A7" s="24" t="n">
        <v>46359</v>
      </c>
      <c r="B7" s="17" t="n">
        <v>1</v>
      </c>
      <c r="C7" s="26">
        <f>IF(B7="","",IFERROR(INDEX(Inscrições!$C:$C,MATCH(B7,Inscrições!$A:$A,0)),"Nº não encontrado"))</f>
        <v/>
      </c>
      <c r="D7" s="17" t="inlineStr">
        <is>
          <t>Pix</t>
        </is>
      </c>
      <c r="E7" s="18" t="n">
        <v>175</v>
      </c>
      <c r="F7" s="17" t="inlineStr">
        <is>
          <t>Sim</t>
        </is>
      </c>
      <c r="G7" s="17" t="inlineStr">
        <is>
          <t>2ª parcela</t>
        </is>
      </c>
    </row>
    <row r="8">
      <c r="A8" s="24" t="n">
        <v>46332</v>
      </c>
      <c r="B8" s="17" t="n">
        <v>2</v>
      </c>
      <c r="C8" s="26">
        <f>IF(B8="","",IFERROR(INDEX(Inscrições!$C:$C,MATCH(B8,Inscrições!$A:$A,0)),"Nº não encontrado"))</f>
        <v/>
      </c>
      <c r="D8" s="17" t="inlineStr">
        <is>
          <t>Cartão</t>
        </is>
      </c>
      <c r="E8" s="18" t="n">
        <v>100</v>
      </c>
      <c r="F8" s="17" t="inlineStr">
        <is>
          <t>Sim</t>
        </is>
      </c>
      <c r="G8" s="17" t="inlineStr">
        <is>
          <t>Entrada</t>
        </is>
      </c>
    </row>
    <row r="9">
      <c r="A9" s="24" t="n"/>
      <c r="B9" s="17" t="n"/>
      <c r="C9" s="26">
        <f>IF(B9="","",IFERROR(INDEX(Inscrições!$C:$C,MATCH(B9,Inscrições!$A:$A,0)),"Nº não encontrado"))</f>
        <v/>
      </c>
      <c r="D9" s="17" t="n"/>
      <c r="E9" s="18" t="n"/>
      <c r="F9" s="17" t="n"/>
      <c r="G9" s="17" t="n"/>
    </row>
    <row r="10">
      <c r="A10" s="24" t="n"/>
      <c r="B10" s="17" t="n"/>
      <c r="C10" s="26">
        <f>IF(B10="","",IFERROR(INDEX(Inscrições!$C:$C,MATCH(B10,Inscrições!$A:$A,0)),"Nº não encontrado"))</f>
        <v/>
      </c>
      <c r="D10" s="17" t="n"/>
      <c r="E10" s="18" t="n"/>
      <c r="F10" s="17" t="n"/>
      <c r="G10" s="17" t="n"/>
    </row>
    <row r="11">
      <c r="A11" s="24" t="n"/>
      <c r="B11" s="17" t="n"/>
      <c r="C11" s="26">
        <f>IF(B11="","",IFERROR(INDEX(Inscrições!$C:$C,MATCH(B11,Inscrições!$A:$A,0)),"Nº não encontrado"))</f>
        <v/>
      </c>
      <c r="D11" s="17" t="n"/>
      <c r="E11" s="18" t="n"/>
      <c r="F11" s="17" t="n"/>
      <c r="G11" s="17" t="n"/>
    </row>
    <row r="12">
      <c r="A12" s="24" t="n"/>
      <c r="B12" s="17" t="n"/>
      <c r="C12" s="26">
        <f>IF(B12="","",IFERROR(INDEX(Inscrições!$C:$C,MATCH(B12,Inscrições!$A:$A,0)),"Nº não encontrado"))</f>
        <v/>
      </c>
      <c r="D12" s="17" t="n"/>
      <c r="E12" s="18" t="n"/>
      <c r="F12" s="17" t="n"/>
      <c r="G12" s="17" t="n"/>
    </row>
    <row r="13">
      <c r="A13" s="24" t="n"/>
      <c r="B13" s="17" t="n"/>
      <c r="C13" s="26">
        <f>IF(B13="","",IFERROR(INDEX(Inscrições!$C:$C,MATCH(B13,Inscrições!$A:$A,0)),"Nº não encontrado"))</f>
        <v/>
      </c>
      <c r="D13" s="17" t="n"/>
      <c r="E13" s="18" t="n"/>
      <c r="F13" s="17" t="n"/>
      <c r="G13" s="17" t="n"/>
    </row>
    <row r="14">
      <c r="A14" s="24" t="n"/>
      <c r="B14" s="17" t="n"/>
      <c r="C14" s="26">
        <f>IF(B14="","",IFERROR(INDEX(Inscrições!$C:$C,MATCH(B14,Inscrições!$A:$A,0)),"Nº não encontrado"))</f>
        <v/>
      </c>
      <c r="D14" s="17" t="n"/>
      <c r="E14" s="18" t="n"/>
      <c r="F14" s="17" t="n"/>
      <c r="G14" s="17" t="n"/>
    </row>
    <row r="15">
      <c r="A15" s="24" t="n"/>
      <c r="B15" s="17" t="n"/>
      <c r="C15" s="26">
        <f>IF(B15="","",IFERROR(INDEX(Inscrições!$C:$C,MATCH(B15,Inscrições!$A:$A,0)),"Nº não encontrado"))</f>
        <v/>
      </c>
      <c r="D15" s="17" t="n"/>
      <c r="E15" s="18" t="n"/>
      <c r="F15" s="17" t="n"/>
      <c r="G15" s="17" t="n"/>
    </row>
    <row r="16">
      <c r="A16" s="24" t="n"/>
      <c r="B16" s="17" t="n"/>
      <c r="C16" s="26">
        <f>IF(B16="","",IFERROR(INDEX(Inscrições!$C:$C,MATCH(B16,Inscrições!$A:$A,0)),"Nº não encontrado"))</f>
        <v/>
      </c>
      <c r="D16" s="17" t="n"/>
      <c r="E16" s="18" t="n"/>
      <c r="F16" s="17" t="n"/>
      <c r="G16" s="17" t="n"/>
    </row>
    <row r="17">
      <c r="A17" s="24" t="n"/>
      <c r="B17" s="17" t="n"/>
      <c r="C17" s="26">
        <f>IF(B17="","",IFERROR(INDEX(Inscrições!$C:$C,MATCH(B17,Inscrições!$A:$A,0)),"Nº não encontrado"))</f>
        <v/>
      </c>
      <c r="D17" s="17" t="n"/>
      <c r="E17" s="18" t="n"/>
      <c r="F17" s="17" t="n"/>
      <c r="G17" s="17" t="n"/>
    </row>
    <row r="18">
      <c r="A18" s="24" t="n"/>
      <c r="B18" s="17" t="n"/>
      <c r="C18" s="26">
        <f>IF(B18="","",IFERROR(INDEX(Inscrições!$C:$C,MATCH(B18,Inscrições!$A:$A,0)),"Nº não encontrado"))</f>
        <v/>
      </c>
      <c r="D18" s="17" t="n"/>
      <c r="E18" s="18" t="n"/>
      <c r="F18" s="17" t="n"/>
      <c r="G18" s="17" t="n"/>
    </row>
    <row r="19">
      <c r="A19" s="24" t="n"/>
      <c r="B19" s="17" t="n"/>
      <c r="C19" s="26">
        <f>IF(B19="","",IFERROR(INDEX(Inscrições!$C:$C,MATCH(B19,Inscrições!$A:$A,0)),"Nº não encontrado"))</f>
        <v/>
      </c>
      <c r="D19" s="17" t="n"/>
      <c r="E19" s="18" t="n"/>
      <c r="F19" s="17" t="n"/>
      <c r="G19" s="17" t="n"/>
    </row>
    <row r="20">
      <c r="A20" s="24" t="n"/>
      <c r="B20" s="17" t="n"/>
      <c r="C20" s="26">
        <f>IF(B20="","",IFERROR(INDEX(Inscrições!$C:$C,MATCH(B20,Inscrições!$A:$A,0)),"Nº não encontrado"))</f>
        <v/>
      </c>
      <c r="D20" s="17" t="n"/>
      <c r="E20" s="18" t="n"/>
      <c r="F20" s="17" t="n"/>
      <c r="G20" s="17" t="n"/>
    </row>
    <row r="21">
      <c r="A21" s="24" t="n"/>
      <c r="B21" s="17" t="n"/>
      <c r="C21" s="26">
        <f>IF(B21="","",IFERROR(INDEX(Inscrições!$C:$C,MATCH(B21,Inscrições!$A:$A,0)),"Nº não encontrado"))</f>
        <v/>
      </c>
      <c r="D21" s="17" t="n"/>
      <c r="E21" s="18" t="n"/>
      <c r="F21" s="17" t="n"/>
      <c r="G21" s="17" t="n"/>
    </row>
    <row r="22">
      <c r="A22" s="24" t="n"/>
      <c r="B22" s="17" t="n"/>
      <c r="C22" s="26">
        <f>IF(B22="","",IFERROR(INDEX(Inscrições!$C:$C,MATCH(B22,Inscrições!$A:$A,0)),"Nº não encontrado"))</f>
        <v/>
      </c>
      <c r="D22" s="17" t="n"/>
      <c r="E22" s="18" t="n"/>
      <c r="F22" s="17" t="n"/>
      <c r="G22" s="17" t="n"/>
    </row>
    <row r="23">
      <c r="A23" s="24" t="n"/>
      <c r="B23" s="17" t="n"/>
      <c r="C23" s="26">
        <f>IF(B23="","",IFERROR(INDEX(Inscrições!$C:$C,MATCH(B23,Inscrições!$A:$A,0)),"Nº não encontrado"))</f>
        <v/>
      </c>
      <c r="D23" s="17" t="n"/>
      <c r="E23" s="18" t="n"/>
      <c r="F23" s="17" t="n"/>
      <c r="G23" s="17" t="n"/>
    </row>
    <row r="24">
      <c r="A24" s="24" t="n"/>
      <c r="B24" s="17" t="n"/>
      <c r="C24" s="26">
        <f>IF(B24="","",IFERROR(INDEX(Inscrições!$C:$C,MATCH(B24,Inscrições!$A:$A,0)),"Nº não encontrado"))</f>
        <v/>
      </c>
      <c r="D24" s="17" t="n"/>
      <c r="E24" s="18" t="n"/>
      <c r="F24" s="17" t="n"/>
      <c r="G24" s="17" t="n"/>
    </row>
    <row r="25">
      <c r="A25" s="24" t="n"/>
      <c r="B25" s="17" t="n"/>
      <c r="C25" s="26">
        <f>IF(B25="","",IFERROR(INDEX(Inscrições!$C:$C,MATCH(B25,Inscrições!$A:$A,0)),"Nº não encontrado"))</f>
        <v/>
      </c>
      <c r="D25" s="17" t="n"/>
      <c r="E25" s="18" t="n"/>
      <c r="F25" s="17" t="n"/>
      <c r="G25" s="17" t="n"/>
    </row>
    <row r="26">
      <c r="A26" s="24" t="n"/>
      <c r="B26" s="17" t="n"/>
      <c r="C26" s="26">
        <f>IF(B26="","",IFERROR(INDEX(Inscrições!$C:$C,MATCH(B26,Inscrições!$A:$A,0)),"Nº não encontrado"))</f>
        <v/>
      </c>
      <c r="D26" s="17" t="n"/>
      <c r="E26" s="18" t="n"/>
      <c r="F26" s="17" t="n"/>
      <c r="G26" s="17" t="n"/>
    </row>
    <row r="27">
      <c r="A27" s="24" t="n"/>
      <c r="B27" s="17" t="n"/>
      <c r="C27" s="26">
        <f>IF(B27="","",IFERROR(INDEX(Inscrições!$C:$C,MATCH(B27,Inscrições!$A:$A,0)),"Nº não encontrado"))</f>
        <v/>
      </c>
      <c r="D27" s="17" t="n"/>
      <c r="E27" s="18" t="n"/>
      <c r="F27" s="17" t="n"/>
      <c r="G27" s="17" t="n"/>
    </row>
    <row r="28">
      <c r="A28" s="24" t="n"/>
      <c r="B28" s="17" t="n"/>
      <c r="C28" s="26">
        <f>IF(B28="","",IFERROR(INDEX(Inscrições!$C:$C,MATCH(B28,Inscrições!$A:$A,0)),"Nº não encontrado"))</f>
        <v/>
      </c>
      <c r="D28" s="17" t="n"/>
      <c r="E28" s="18" t="n"/>
      <c r="F28" s="17" t="n"/>
      <c r="G28" s="17" t="n"/>
    </row>
    <row r="29">
      <c r="A29" s="24" t="n"/>
      <c r="B29" s="17" t="n"/>
      <c r="C29" s="26">
        <f>IF(B29="","",IFERROR(INDEX(Inscrições!$C:$C,MATCH(B29,Inscrições!$A:$A,0)),"Nº não encontrado"))</f>
        <v/>
      </c>
      <c r="D29" s="17" t="n"/>
      <c r="E29" s="18" t="n"/>
      <c r="F29" s="17" t="n"/>
      <c r="G29" s="17" t="n"/>
    </row>
    <row r="30">
      <c r="A30" s="24" t="n"/>
      <c r="B30" s="17" t="n"/>
      <c r="C30" s="26">
        <f>IF(B30="","",IFERROR(INDEX(Inscrições!$C:$C,MATCH(B30,Inscrições!$A:$A,0)),"Nº não encontrado"))</f>
        <v/>
      </c>
      <c r="D30" s="17" t="n"/>
      <c r="E30" s="18" t="n"/>
      <c r="F30" s="17" t="n"/>
      <c r="G30" s="17" t="n"/>
    </row>
    <row r="31">
      <c r="A31" s="24" t="n"/>
      <c r="B31" s="17" t="n"/>
      <c r="C31" s="26">
        <f>IF(B31="","",IFERROR(INDEX(Inscrições!$C:$C,MATCH(B31,Inscrições!$A:$A,0)),"Nº não encontrado"))</f>
        <v/>
      </c>
      <c r="D31" s="17" t="n"/>
      <c r="E31" s="18" t="n"/>
      <c r="F31" s="17" t="n"/>
      <c r="G31" s="17" t="n"/>
    </row>
    <row r="32">
      <c r="A32" s="24" t="n"/>
      <c r="B32" s="17" t="n"/>
      <c r="C32" s="26">
        <f>IF(B32="","",IFERROR(INDEX(Inscrições!$C:$C,MATCH(B32,Inscrições!$A:$A,0)),"Nº não encontrado"))</f>
        <v/>
      </c>
      <c r="D32" s="17" t="n"/>
      <c r="E32" s="18" t="n"/>
      <c r="F32" s="17" t="n"/>
      <c r="G32" s="17" t="n"/>
    </row>
    <row r="33">
      <c r="A33" s="24" t="n"/>
      <c r="B33" s="17" t="n"/>
      <c r="C33" s="26">
        <f>IF(B33="","",IFERROR(INDEX(Inscrições!$C:$C,MATCH(B33,Inscrições!$A:$A,0)),"Nº não encontrado"))</f>
        <v/>
      </c>
      <c r="D33" s="17" t="n"/>
      <c r="E33" s="18" t="n"/>
      <c r="F33" s="17" t="n"/>
      <c r="G33" s="17" t="n"/>
    </row>
    <row r="34">
      <c r="A34" s="24" t="n"/>
      <c r="B34" s="17" t="n"/>
      <c r="C34" s="26">
        <f>IF(B34="","",IFERROR(INDEX(Inscrições!$C:$C,MATCH(B34,Inscrições!$A:$A,0)),"Nº não encontrado"))</f>
        <v/>
      </c>
      <c r="D34" s="17" t="n"/>
      <c r="E34" s="18" t="n"/>
      <c r="F34" s="17" t="n"/>
      <c r="G34" s="17" t="n"/>
    </row>
    <row r="35">
      <c r="A35" s="24" t="n"/>
      <c r="B35" s="17" t="n"/>
      <c r="C35" s="26">
        <f>IF(B35="","",IFERROR(INDEX(Inscrições!$C:$C,MATCH(B35,Inscrições!$A:$A,0)),"Nº não encontrado"))</f>
        <v/>
      </c>
      <c r="D35" s="17" t="n"/>
      <c r="E35" s="18" t="n"/>
      <c r="F35" s="17" t="n"/>
      <c r="G35" s="17" t="n"/>
    </row>
    <row r="36">
      <c r="A36" s="24" t="n"/>
      <c r="B36" s="17" t="n"/>
      <c r="C36" s="26">
        <f>IF(B36="","",IFERROR(INDEX(Inscrições!$C:$C,MATCH(B36,Inscrições!$A:$A,0)),"Nº não encontrado"))</f>
        <v/>
      </c>
      <c r="D36" s="17" t="n"/>
      <c r="E36" s="18" t="n"/>
      <c r="F36" s="17" t="n"/>
      <c r="G36" s="17" t="n"/>
    </row>
    <row r="37">
      <c r="A37" s="24" t="n"/>
      <c r="B37" s="17" t="n"/>
      <c r="C37" s="26">
        <f>IF(B37="","",IFERROR(INDEX(Inscrições!$C:$C,MATCH(B37,Inscrições!$A:$A,0)),"Nº não encontrado"))</f>
        <v/>
      </c>
      <c r="D37" s="17" t="n"/>
      <c r="E37" s="18" t="n"/>
      <c r="F37" s="17" t="n"/>
      <c r="G37" s="17" t="n"/>
    </row>
    <row r="38">
      <c r="A38" s="24" t="n"/>
      <c r="B38" s="17" t="n"/>
      <c r="C38" s="26">
        <f>IF(B38="","",IFERROR(INDEX(Inscrições!$C:$C,MATCH(B38,Inscrições!$A:$A,0)),"Nº não encontrado"))</f>
        <v/>
      </c>
      <c r="D38" s="17" t="n"/>
      <c r="E38" s="18" t="n"/>
      <c r="F38" s="17" t="n"/>
      <c r="G38" s="17" t="n"/>
    </row>
    <row r="39">
      <c r="A39" s="24" t="n"/>
      <c r="B39" s="17" t="n"/>
      <c r="C39" s="26">
        <f>IF(B39="","",IFERROR(INDEX(Inscrições!$C:$C,MATCH(B39,Inscrições!$A:$A,0)),"Nº não encontrado"))</f>
        <v/>
      </c>
      <c r="D39" s="17" t="n"/>
      <c r="E39" s="18" t="n"/>
      <c r="F39" s="17" t="n"/>
      <c r="G39" s="17" t="n"/>
    </row>
    <row r="40">
      <c r="A40" s="24" t="n"/>
      <c r="B40" s="17" t="n"/>
      <c r="C40" s="26">
        <f>IF(B40="","",IFERROR(INDEX(Inscrições!$C:$C,MATCH(B40,Inscrições!$A:$A,0)),"Nº não encontrado"))</f>
        <v/>
      </c>
      <c r="D40" s="17" t="n"/>
      <c r="E40" s="18" t="n"/>
      <c r="F40" s="17" t="n"/>
      <c r="G40" s="17" t="n"/>
    </row>
    <row r="41">
      <c r="A41" s="24" t="n"/>
      <c r="B41" s="17" t="n"/>
      <c r="C41" s="26">
        <f>IF(B41="","",IFERROR(INDEX(Inscrições!$C:$C,MATCH(B41,Inscrições!$A:$A,0)),"Nº não encontrado"))</f>
        <v/>
      </c>
      <c r="D41" s="17" t="n"/>
      <c r="E41" s="18" t="n"/>
      <c r="F41" s="17" t="n"/>
      <c r="G41" s="17" t="n"/>
    </row>
    <row r="42">
      <c r="A42" s="24" t="n"/>
      <c r="B42" s="17" t="n"/>
      <c r="C42" s="26">
        <f>IF(B42="","",IFERROR(INDEX(Inscrições!$C:$C,MATCH(B42,Inscrições!$A:$A,0)),"Nº não encontrado"))</f>
        <v/>
      </c>
      <c r="D42" s="17" t="n"/>
      <c r="E42" s="18" t="n"/>
      <c r="F42" s="17" t="n"/>
      <c r="G42" s="17" t="n"/>
    </row>
    <row r="43">
      <c r="A43" s="24" t="n"/>
      <c r="B43" s="17" t="n"/>
      <c r="C43" s="26">
        <f>IF(B43="","",IFERROR(INDEX(Inscrições!$C:$C,MATCH(B43,Inscrições!$A:$A,0)),"Nº não encontrado"))</f>
        <v/>
      </c>
      <c r="D43" s="17" t="n"/>
      <c r="E43" s="18" t="n"/>
      <c r="F43" s="17" t="n"/>
      <c r="G43" s="17" t="n"/>
    </row>
    <row r="44">
      <c r="A44" s="24" t="n"/>
      <c r="B44" s="17" t="n"/>
      <c r="C44" s="26">
        <f>IF(B44="","",IFERROR(INDEX(Inscrições!$C:$C,MATCH(B44,Inscrições!$A:$A,0)),"Nº não encontrado"))</f>
        <v/>
      </c>
      <c r="D44" s="17" t="n"/>
      <c r="E44" s="18" t="n"/>
      <c r="F44" s="17" t="n"/>
      <c r="G44" s="17" t="n"/>
    </row>
    <row r="45">
      <c r="A45" s="24" t="n"/>
      <c r="B45" s="17" t="n"/>
      <c r="C45" s="26">
        <f>IF(B45="","",IFERROR(INDEX(Inscrições!$C:$C,MATCH(B45,Inscrições!$A:$A,0)),"Nº não encontrado"))</f>
        <v/>
      </c>
      <c r="D45" s="17" t="n"/>
      <c r="E45" s="18" t="n"/>
      <c r="F45" s="17" t="n"/>
      <c r="G45" s="17" t="n"/>
    </row>
    <row r="46">
      <c r="A46" s="24" t="n"/>
      <c r="B46" s="17" t="n"/>
      <c r="C46" s="26">
        <f>IF(B46="","",IFERROR(INDEX(Inscrições!$C:$C,MATCH(B46,Inscrições!$A:$A,0)),"Nº não encontrado"))</f>
        <v/>
      </c>
      <c r="D46" s="17" t="n"/>
      <c r="E46" s="18" t="n"/>
      <c r="F46" s="17" t="n"/>
      <c r="G46" s="17" t="n"/>
    </row>
    <row r="47">
      <c r="A47" s="24" t="n"/>
      <c r="B47" s="17" t="n"/>
      <c r="C47" s="26">
        <f>IF(B47="","",IFERROR(INDEX(Inscrições!$C:$C,MATCH(B47,Inscrições!$A:$A,0)),"Nº não encontrado"))</f>
        <v/>
      </c>
      <c r="D47" s="17" t="n"/>
      <c r="E47" s="18" t="n"/>
      <c r="F47" s="17" t="n"/>
      <c r="G47" s="17" t="n"/>
    </row>
    <row r="48">
      <c r="A48" s="24" t="n"/>
      <c r="B48" s="17" t="n"/>
      <c r="C48" s="26">
        <f>IF(B48="","",IFERROR(INDEX(Inscrições!$C:$C,MATCH(B48,Inscrições!$A:$A,0)),"Nº não encontrado"))</f>
        <v/>
      </c>
      <c r="D48" s="17" t="n"/>
      <c r="E48" s="18" t="n"/>
      <c r="F48" s="17" t="n"/>
      <c r="G48" s="17" t="n"/>
    </row>
    <row r="49">
      <c r="A49" s="24" t="n"/>
      <c r="B49" s="17" t="n"/>
      <c r="C49" s="26">
        <f>IF(B49="","",IFERROR(INDEX(Inscrições!$C:$C,MATCH(B49,Inscrições!$A:$A,0)),"Nº não encontrado"))</f>
        <v/>
      </c>
      <c r="D49" s="17" t="n"/>
      <c r="E49" s="18" t="n"/>
      <c r="F49" s="17" t="n"/>
      <c r="G49" s="17" t="n"/>
    </row>
    <row r="50">
      <c r="A50" s="24" t="n"/>
      <c r="B50" s="17" t="n"/>
      <c r="C50" s="26">
        <f>IF(B50="","",IFERROR(INDEX(Inscrições!$C:$C,MATCH(B50,Inscrições!$A:$A,0)),"Nº não encontrado"))</f>
        <v/>
      </c>
      <c r="D50" s="17" t="n"/>
      <c r="E50" s="18" t="n"/>
      <c r="F50" s="17" t="n"/>
      <c r="G50" s="17" t="n"/>
    </row>
    <row r="51">
      <c r="A51" s="24" t="n"/>
      <c r="B51" s="17" t="n"/>
      <c r="C51" s="26">
        <f>IF(B51="","",IFERROR(INDEX(Inscrições!$C:$C,MATCH(B51,Inscrições!$A:$A,0)),"Nº não encontrado"))</f>
        <v/>
      </c>
      <c r="D51" s="17" t="n"/>
      <c r="E51" s="18" t="n"/>
      <c r="F51" s="17" t="n"/>
      <c r="G51" s="17" t="n"/>
    </row>
    <row r="52">
      <c r="A52" s="24" t="n"/>
      <c r="B52" s="17" t="n"/>
      <c r="C52" s="26">
        <f>IF(B52="","",IFERROR(INDEX(Inscrições!$C:$C,MATCH(B52,Inscrições!$A:$A,0)),"Nº não encontrado"))</f>
        <v/>
      </c>
      <c r="D52" s="17" t="n"/>
      <c r="E52" s="18" t="n"/>
      <c r="F52" s="17" t="n"/>
      <c r="G52" s="17" t="n"/>
    </row>
    <row r="53">
      <c r="A53" s="24" t="n"/>
      <c r="B53" s="17" t="n"/>
      <c r="C53" s="26">
        <f>IF(B53="","",IFERROR(INDEX(Inscrições!$C:$C,MATCH(B53,Inscrições!$A:$A,0)),"Nº não encontrado"))</f>
        <v/>
      </c>
      <c r="D53" s="17" t="n"/>
      <c r="E53" s="18" t="n"/>
      <c r="F53" s="17" t="n"/>
      <c r="G53" s="17" t="n"/>
    </row>
    <row r="54">
      <c r="A54" s="24" t="n"/>
      <c r="B54" s="17" t="n"/>
      <c r="C54" s="26">
        <f>IF(B54="","",IFERROR(INDEX(Inscrições!$C:$C,MATCH(B54,Inscrições!$A:$A,0)),"Nº não encontrado"))</f>
        <v/>
      </c>
      <c r="D54" s="17" t="n"/>
      <c r="E54" s="18" t="n"/>
      <c r="F54" s="17" t="n"/>
      <c r="G54" s="17" t="n"/>
    </row>
    <row r="55">
      <c r="A55" s="24" t="n"/>
      <c r="B55" s="17" t="n"/>
      <c r="C55" s="26">
        <f>IF(B55="","",IFERROR(INDEX(Inscrições!$C:$C,MATCH(B55,Inscrições!$A:$A,0)),"Nº não encontrado"))</f>
        <v/>
      </c>
      <c r="D55" s="17" t="n"/>
      <c r="E55" s="18" t="n"/>
      <c r="F55" s="17" t="n"/>
      <c r="G55" s="17" t="n"/>
    </row>
    <row r="56">
      <c r="A56" s="24" t="n"/>
      <c r="B56" s="17" t="n"/>
      <c r="C56" s="26">
        <f>IF(B56="","",IFERROR(INDEX(Inscrições!$C:$C,MATCH(B56,Inscrições!$A:$A,0)),"Nº não encontrado"))</f>
        <v/>
      </c>
      <c r="D56" s="17" t="n"/>
      <c r="E56" s="18" t="n"/>
      <c r="F56" s="17" t="n"/>
      <c r="G56" s="17" t="n"/>
    </row>
    <row r="57">
      <c r="A57" s="24" t="n"/>
      <c r="B57" s="17" t="n"/>
      <c r="C57" s="26">
        <f>IF(B57="","",IFERROR(INDEX(Inscrições!$C:$C,MATCH(B57,Inscrições!$A:$A,0)),"Nº não encontrado"))</f>
        <v/>
      </c>
      <c r="D57" s="17" t="n"/>
      <c r="E57" s="18" t="n"/>
      <c r="F57" s="17" t="n"/>
      <c r="G57" s="17" t="n"/>
    </row>
    <row r="58">
      <c r="A58" s="24" t="n"/>
      <c r="B58" s="17" t="n"/>
      <c r="C58" s="26">
        <f>IF(B58="","",IFERROR(INDEX(Inscrições!$C:$C,MATCH(B58,Inscrições!$A:$A,0)),"Nº não encontrado"))</f>
        <v/>
      </c>
      <c r="D58" s="17" t="n"/>
      <c r="E58" s="18" t="n"/>
      <c r="F58" s="17" t="n"/>
      <c r="G58" s="17" t="n"/>
    </row>
    <row r="59">
      <c r="A59" s="24" t="n"/>
      <c r="B59" s="17" t="n"/>
      <c r="C59" s="26">
        <f>IF(B59="","",IFERROR(INDEX(Inscrições!$C:$C,MATCH(B59,Inscrições!$A:$A,0)),"Nº não encontrado"))</f>
        <v/>
      </c>
      <c r="D59" s="17" t="n"/>
      <c r="E59" s="18" t="n"/>
      <c r="F59" s="17" t="n"/>
      <c r="G59" s="17" t="n"/>
    </row>
    <row r="60">
      <c r="A60" s="24" t="n"/>
      <c r="B60" s="17" t="n"/>
      <c r="C60" s="26">
        <f>IF(B60="","",IFERROR(INDEX(Inscrições!$C:$C,MATCH(B60,Inscrições!$A:$A,0)),"Nº não encontrado"))</f>
        <v/>
      </c>
      <c r="D60" s="17" t="n"/>
      <c r="E60" s="18" t="n"/>
      <c r="F60" s="17" t="n"/>
      <c r="G60" s="17" t="n"/>
    </row>
    <row r="61">
      <c r="A61" s="24" t="n"/>
      <c r="B61" s="17" t="n"/>
      <c r="C61" s="26">
        <f>IF(B61="","",IFERROR(INDEX(Inscrições!$C:$C,MATCH(B61,Inscrições!$A:$A,0)),"Nº não encontrado"))</f>
        <v/>
      </c>
      <c r="D61" s="17" t="n"/>
      <c r="E61" s="18" t="n"/>
      <c r="F61" s="17" t="n"/>
      <c r="G61" s="17" t="n"/>
    </row>
    <row r="62">
      <c r="A62" s="24" t="n"/>
      <c r="B62" s="17" t="n"/>
      <c r="C62" s="26">
        <f>IF(B62="","",IFERROR(INDEX(Inscrições!$C:$C,MATCH(B62,Inscrições!$A:$A,0)),"Nº não encontrado"))</f>
        <v/>
      </c>
      <c r="D62" s="17" t="n"/>
      <c r="E62" s="18" t="n"/>
      <c r="F62" s="17" t="n"/>
      <c r="G62" s="17" t="n"/>
    </row>
    <row r="63">
      <c r="A63" s="24" t="n"/>
      <c r="B63" s="17" t="n"/>
      <c r="C63" s="26">
        <f>IF(B63="","",IFERROR(INDEX(Inscrições!$C:$C,MATCH(B63,Inscrições!$A:$A,0)),"Nº não encontrado"))</f>
        <v/>
      </c>
      <c r="D63" s="17" t="n"/>
      <c r="E63" s="18" t="n"/>
      <c r="F63" s="17" t="n"/>
      <c r="G63" s="17" t="n"/>
    </row>
    <row r="64">
      <c r="A64" s="24" t="n"/>
      <c r="B64" s="17" t="n"/>
      <c r="C64" s="26">
        <f>IF(B64="","",IFERROR(INDEX(Inscrições!$C:$C,MATCH(B64,Inscrições!$A:$A,0)),"Nº não encontrado"))</f>
        <v/>
      </c>
      <c r="D64" s="17" t="n"/>
      <c r="E64" s="18" t="n"/>
      <c r="F64" s="17" t="n"/>
      <c r="G64" s="17" t="n"/>
    </row>
    <row r="65">
      <c r="A65" s="24" t="n"/>
      <c r="B65" s="17" t="n"/>
      <c r="C65" s="26">
        <f>IF(B65="","",IFERROR(INDEX(Inscrições!$C:$C,MATCH(B65,Inscrições!$A:$A,0)),"Nº não encontrado"))</f>
        <v/>
      </c>
      <c r="D65" s="17" t="n"/>
      <c r="E65" s="18" t="n"/>
      <c r="F65" s="17" t="n"/>
      <c r="G65" s="17" t="n"/>
    </row>
    <row r="66">
      <c r="A66" s="24" t="n"/>
      <c r="B66" s="17" t="n"/>
      <c r="C66" s="26">
        <f>IF(B66="","",IFERROR(INDEX(Inscrições!$C:$C,MATCH(B66,Inscrições!$A:$A,0)),"Nº não encontrado"))</f>
        <v/>
      </c>
      <c r="D66" s="17" t="n"/>
      <c r="E66" s="18" t="n"/>
      <c r="F66" s="17" t="n"/>
      <c r="G66" s="17" t="n"/>
    </row>
    <row r="67">
      <c r="A67" s="24" t="n"/>
      <c r="B67" s="17" t="n"/>
      <c r="C67" s="26">
        <f>IF(B67="","",IFERROR(INDEX(Inscrições!$C:$C,MATCH(B67,Inscrições!$A:$A,0)),"Nº não encontrado"))</f>
        <v/>
      </c>
      <c r="D67" s="17" t="n"/>
      <c r="E67" s="18" t="n"/>
      <c r="F67" s="17" t="n"/>
      <c r="G67" s="17" t="n"/>
    </row>
    <row r="68">
      <c r="A68" s="24" t="n"/>
      <c r="B68" s="17" t="n"/>
      <c r="C68" s="26">
        <f>IF(B68="","",IFERROR(INDEX(Inscrições!$C:$C,MATCH(B68,Inscrições!$A:$A,0)),"Nº não encontrado"))</f>
        <v/>
      </c>
      <c r="D68" s="17" t="n"/>
      <c r="E68" s="18" t="n"/>
      <c r="F68" s="17" t="n"/>
      <c r="G68" s="17" t="n"/>
    </row>
    <row r="69">
      <c r="A69" s="24" t="n"/>
      <c r="B69" s="17" t="n"/>
      <c r="C69" s="26">
        <f>IF(B69="","",IFERROR(INDEX(Inscrições!$C:$C,MATCH(B69,Inscrições!$A:$A,0)),"Nº não encontrado"))</f>
        <v/>
      </c>
      <c r="D69" s="17" t="n"/>
      <c r="E69" s="18" t="n"/>
      <c r="F69" s="17" t="n"/>
      <c r="G69" s="17" t="n"/>
    </row>
    <row r="70">
      <c r="A70" s="24" t="n"/>
      <c r="B70" s="17" t="n"/>
      <c r="C70" s="26">
        <f>IF(B70="","",IFERROR(INDEX(Inscrições!$C:$C,MATCH(B70,Inscrições!$A:$A,0)),"Nº não encontrado"))</f>
        <v/>
      </c>
      <c r="D70" s="17" t="n"/>
      <c r="E70" s="18" t="n"/>
      <c r="F70" s="17" t="n"/>
      <c r="G70" s="17" t="n"/>
    </row>
    <row r="71">
      <c r="A71" s="24" t="n"/>
      <c r="B71" s="17" t="n"/>
      <c r="C71" s="26">
        <f>IF(B71="","",IFERROR(INDEX(Inscrições!$C:$C,MATCH(B71,Inscrições!$A:$A,0)),"Nº não encontrado"))</f>
        <v/>
      </c>
      <c r="D71" s="17" t="n"/>
      <c r="E71" s="18" t="n"/>
      <c r="F71" s="17" t="n"/>
      <c r="G71" s="17" t="n"/>
    </row>
    <row r="72">
      <c r="A72" s="24" t="n"/>
      <c r="B72" s="17" t="n"/>
      <c r="C72" s="26">
        <f>IF(B72="","",IFERROR(INDEX(Inscrições!$C:$C,MATCH(B72,Inscrições!$A:$A,0)),"Nº não encontrado"))</f>
        <v/>
      </c>
      <c r="D72" s="17" t="n"/>
      <c r="E72" s="18" t="n"/>
      <c r="F72" s="17" t="n"/>
      <c r="G72" s="17" t="n"/>
    </row>
    <row r="73">
      <c r="A73" s="24" t="n"/>
      <c r="B73" s="17" t="n"/>
      <c r="C73" s="26">
        <f>IF(B73="","",IFERROR(INDEX(Inscrições!$C:$C,MATCH(B73,Inscrições!$A:$A,0)),"Nº não encontrado"))</f>
        <v/>
      </c>
      <c r="D73" s="17" t="n"/>
      <c r="E73" s="18" t="n"/>
      <c r="F73" s="17" t="n"/>
      <c r="G73" s="17" t="n"/>
    </row>
    <row r="74">
      <c r="A74" s="24" t="n"/>
      <c r="B74" s="17" t="n"/>
      <c r="C74" s="26">
        <f>IF(B74="","",IFERROR(INDEX(Inscrições!$C:$C,MATCH(B74,Inscrições!$A:$A,0)),"Nº não encontrado"))</f>
        <v/>
      </c>
      <c r="D74" s="17" t="n"/>
      <c r="E74" s="18" t="n"/>
      <c r="F74" s="17" t="n"/>
      <c r="G74" s="17" t="n"/>
    </row>
    <row r="75">
      <c r="A75" s="24" t="n"/>
      <c r="B75" s="17" t="n"/>
      <c r="C75" s="26">
        <f>IF(B75="","",IFERROR(INDEX(Inscrições!$C:$C,MATCH(B75,Inscrições!$A:$A,0)),"Nº não encontrado"))</f>
        <v/>
      </c>
      <c r="D75" s="17" t="n"/>
      <c r="E75" s="18" t="n"/>
      <c r="F75" s="17" t="n"/>
      <c r="G75" s="17" t="n"/>
    </row>
    <row r="76">
      <c r="A76" s="24" t="n"/>
      <c r="B76" s="17" t="n"/>
      <c r="C76" s="26">
        <f>IF(B76="","",IFERROR(INDEX(Inscrições!$C:$C,MATCH(B76,Inscrições!$A:$A,0)),"Nº não encontrado"))</f>
        <v/>
      </c>
      <c r="D76" s="17" t="n"/>
      <c r="E76" s="18" t="n"/>
      <c r="F76" s="17" t="n"/>
      <c r="G76" s="17" t="n"/>
    </row>
    <row r="77">
      <c r="A77" s="24" t="n"/>
      <c r="B77" s="17" t="n"/>
      <c r="C77" s="26">
        <f>IF(B77="","",IFERROR(INDEX(Inscrições!$C:$C,MATCH(B77,Inscrições!$A:$A,0)),"Nº não encontrado"))</f>
        <v/>
      </c>
      <c r="D77" s="17" t="n"/>
      <c r="E77" s="18" t="n"/>
      <c r="F77" s="17" t="n"/>
      <c r="G77" s="17" t="n"/>
    </row>
    <row r="78">
      <c r="A78" s="24" t="n"/>
      <c r="B78" s="17" t="n"/>
      <c r="C78" s="26">
        <f>IF(B78="","",IFERROR(INDEX(Inscrições!$C:$C,MATCH(B78,Inscrições!$A:$A,0)),"Nº não encontrado"))</f>
        <v/>
      </c>
      <c r="D78" s="17" t="n"/>
      <c r="E78" s="18" t="n"/>
      <c r="F78" s="17" t="n"/>
      <c r="G78" s="17" t="n"/>
    </row>
    <row r="79">
      <c r="A79" s="24" t="n"/>
      <c r="B79" s="17" t="n"/>
      <c r="C79" s="26">
        <f>IF(B79="","",IFERROR(INDEX(Inscrições!$C:$C,MATCH(B79,Inscrições!$A:$A,0)),"Nº não encontrado"))</f>
        <v/>
      </c>
      <c r="D79" s="17" t="n"/>
      <c r="E79" s="18" t="n"/>
      <c r="F79" s="17" t="n"/>
      <c r="G79" s="17" t="n"/>
    </row>
    <row r="80">
      <c r="A80" s="24" t="n"/>
      <c r="B80" s="17" t="n"/>
      <c r="C80" s="26">
        <f>IF(B80="","",IFERROR(INDEX(Inscrições!$C:$C,MATCH(B80,Inscrições!$A:$A,0)),"Nº não encontrado"))</f>
        <v/>
      </c>
      <c r="D80" s="17" t="n"/>
      <c r="E80" s="18" t="n"/>
      <c r="F80" s="17" t="n"/>
      <c r="G80" s="17" t="n"/>
    </row>
    <row r="81">
      <c r="A81" s="24" t="n"/>
      <c r="B81" s="17" t="n"/>
      <c r="C81" s="26">
        <f>IF(B81="","",IFERROR(INDEX(Inscrições!$C:$C,MATCH(B81,Inscrições!$A:$A,0)),"Nº não encontrado"))</f>
        <v/>
      </c>
      <c r="D81" s="17" t="n"/>
      <c r="E81" s="18" t="n"/>
      <c r="F81" s="17" t="n"/>
      <c r="G81" s="17" t="n"/>
    </row>
    <row r="82">
      <c r="A82" s="24" t="n"/>
      <c r="B82" s="17" t="n"/>
      <c r="C82" s="26">
        <f>IF(B82="","",IFERROR(INDEX(Inscrições!$C:$C,MATCH(B82,Inscrições!$A:$A,0)),"Nº não encontrado"))</f>
        <v/>
      </c>
      <c r="D82" s="17" t="n"/>
      <c r="E82" s="18" t="n"/>
      <c r="F82" s="17" t="n"/>
      <c r="G82" s="17" t="n"/>
    </row>
    <row r="83">
      <c r="A83" s="24" t="n"/>
      <c r="B83" s="17" t="n"/>
      <c r="C83" s="26">
        <f>IF(B83="","",IFERROR(INDEX(Inscrições!$C:$C,MATCH(B83,Inscrições!$A:$A,0)),"Nº não encontrado"))</f>
        <v/>
      </c>
      <c r="D83" s="17" t="n"/>
      <c r="E83" s="18" t="n"/>
      <c r="F83" s="17" t="n"/>
      <c r="G83" s="17" t="n"/>
    </row>
    <row r="84">
      <c r="A84" s="24" t="n"/>
      <c r="B84" s="17" t="n"/>
      <c r="C84" s="26">
        <f>IF(B84="","",IFERROR(INDEX(Inscrições!$C:$C,MATCH(B84,Inscrições!$A:$A,0)),"Nº não encontrado"))</f>
        <v/>
      </c>
      <c r="D84" s="17" t="n"/>
      <c r="E84" s="18" t="n"/>
      <c r="F84" s="17" t="n"/>
      <c r="G84" s="17" t="n"/>
    </row>
    <row r="85">
      <c r="A85" s="24" t="n"/>
      <c r="B85" s="17" t="n"/>
      <c r="C85" s="26">
        <f>IF(B85="","",IFERROR(INDEX(Inscrições!$C:$C,MATCH(B85,Inscrições!$A:$A,0)),"Nº não encontrado"))</f>
        <v/>
      </c>
      <c r="D85" s="17" t="n"/>
      <c r="E85" s="18" t="n"/>
      <c r="F85" s="17" t="n"/>
      <c r="G85" s="17" t="n"/>
    </row>
    <row r="86">
      <c r="A86" s="24" t="n"/>
      <c r="B86" s="17" t="n"/>
      <c r="C86" s="26">
        <f>IF(B86="","",IFERROR(INDEX(Inscrições!$C:$C,MATCH(B86,Inscrições!$A:$A,0)),"Nº não encontrado"))</f>
        <v/>
      </c>
      <c r="D86" s="17" t="n"/>
      <c r="E86" s="18" t="n"/>
      <c r="F86" s="17" t="n"/>
      <c r="G86" s="17" t="n"/>
    </row>
    <row r="87">
      <c r="A87" s="24" t="n"/>
      <c r="B87" s="17" t="n"/>
      <c r="C87" s="26">
        <f>IF(B87="","",IFERROR(INDEX(Inscrições!$C:$C,MATCH(B87,Inscrições!$A:$A,0)),"Nº não encontrado"))</f>
        <v/>
      </c>
      <c r="D87" s="17" t="n"/>
      <c r="E87" s="18" t="n"/>
      <c r="F87" s="17" t="n"/>
      <c r="G87" s="17" t="n"/>
    </row>
    <row r="88">
      <c r="A88" s="24" t="n"/>
      <c r="B88" s="17" t="n"/>
      <c r="C88" s="26">
        <f>IF(B88="","",IFERROR(INDEX(Inscrições!$C:$C,MATCH(B88,Inscrições!$A:$A,0)),"Nº não encontrado"))</f>
        <v/>
      </c>
      <c r="D88" s="17" t="n"/>
      <c r="E88" s="18" t="n"/>
      <c r="F88" s="17" t="n"/>
      <c r="G88" s="17" t="n"/>
    </row>
    <row r="89">
      <c r="A89" s="24" t="n"/>
      <c r="B89" s="17" t="n"/>
      <c r="C89" s="26">
        <f>IF(B89="","",IFERROR(INDEX(Inscrições!$C:$C,MATCH(B89,Inscrições!$A:$A,0)),"Nº não encontrado"))</f>
        <v/>
      </c>
      <c r="D89" s="17" t="n"/>
      <c r="E89" s="18" t="n"/>
      <c r="F89" s="17" t="n"/>
      <c r="G89" s="17" t="n"/>
    </row>
    <row r="90">
      <c r="A90" s="24" t="n"/>
      <c r="B90" s="17" t="n"/>
      <c r="C90" s="26">
        <f>IF(B90="","",IFERROR(INDEX(Inscrições!$C:$C,MATCH(B90,Inscrições!$A:$A,0)),"Nº não encontrado"))</f>
        <v/>
      </c>
      <c r="D90" s="17" t="n"/>
      <c r="E90" s="18" t="n"/>
      <c r="F90" s="17" t="n"/>
      <c r="G90" s="17" t="n"/>
    </row>
    <row r="91">
      <c r="A91" s="24" t="n"/>
      <c r="B91" s="17" t="n"/>
      <c r="C91" s="26">
        <f>IF(B91="","",IFERROR(INDEX(Inscrições!$C:$C,MATCH(B91,Inscrições!$A:$A,0)),"Nº não encontrado"))</f>
        <v/>
      </c>
      <c r="D91" s="17" t="n"/>
      <c r="E91" s="18" t="n"/>
      <c r="F91" s="17" t="n"/>
      <c r="G91" s="17" t="n"/>
    </row>
    <row r="92">
      <c r="A92" s="24" t="n"/>
      <c r="B92" s="17" t="n"/>
      <c r="C92" s="26">
        <f>IF(B92="","",IFERROR(INDEX(Inscrições!$C:$C,MATCH(B92,Inscrições!$A:$A,0)),"Nº não encontrado"))</f>
        <v/>
      </c>
      <c r="D92" s="17" t="n"/>
      <c r="E92" s="18" t="n"/>
      <c r="F92" s="17" t="n"/>
      <c r="G92" s="17" t="n"/>
    </row>
    <row r="93">
      <c r="A93" s="24" t="n"/>
      <c r="B93" s="17" t="n"/>
      <c r="C93" s="26">
        <f>IF(B93="","",IFERROR(INDEX(Inscrições!$C:$C,MATCH(B93,Inscrições!$A:$A,0)),"Nº não encontrado"))</f>
        <v/>
      </c>
      <c r="D93" s="17" t="n"/>
      <c r="E93" s="18" t="n"/>
      <c r="F93" s="17" t="n"/>
      <c r="G93" s="17" t="n"/>
    </row>
    <row r="94">
      <c r="A94" s="24" t="n"/>
      <c r="B94" s="17" t="n"/>
      <c r="C94" s="26">
        <f>IF(B94="","",IFERROR(INDEX(Inscrições!$C:$C,MATCH(B94,Inscrições!$A:$A,0)),"Nº não encontrado"))</f>
        <v/>
      </c>
      <c r="D94" s="17" t="n"/>
      <c r="E94" s="18" t="n"/>
      <c r="F94" s="17" t="n"/>
      <c r="G94" s="17" t="n"/>
    </row>
    <row r="95">
      <c r="A95" s="24" t="n"/>
      <c r="B95" s="17" t="n"/>
      <c r="C95" s="26">
        <f>IF(B95="","",IFERROR(INDEX(Inscrições!$C:$C,MATCH(B95,Inscrições!$A:$A,0)),"Nº não encontrado"))</f>
        <v/>
      </c>
      <c r="D95" s="17" t="n"/>
      <c r="E95" s="18" t="n"/>
      <c r="F95" s="17" t="n"/>
      <c r="G95" s="17" t="n"/>
    </row>
    <row r="96">
      <c r="A96" s="24" t="n"/>
      <c r="B96" s="17" t="n"/>
      <c r="C96" s="26">
        <f>IF(B96="","",IFERROR(INDEX(Inscrições!$C:$C,MATCH(B96,Inscrições!$A:$A,0)),"Nº não encontrado"))</f>
        <v/>
      </c>
      <c r="D96" s="17" t="n"/>
      <c r="E96" s="18" t="n"/>
      <c r="F96" s="17" t="n"/>
      <c r="G96" s="17" t="n"/>
    </row>
    <row r="97">
      <c r="A97" s="24" t="n"/>
      <c r="B97" s="17" t="n"/>
      <c r="C97" s="26">
        <f>IF(B97="","",IFERROR(INDEX(Inscrições!$C:$C,MATCH(B97,Inscrições!$A:$A,0)),"Nº não encontrado"))</f>
        <v/>
      </c>
      <c r="D97" s="17" t="n"/>
      <c r="E97" s="18" t="n"/>
      <c r="F97" s="17" t="n"/>
      <c r="G97" s="17" t="n"/>
    </row>
    <row r="98">
      <c r="A98" s="24" t="n"/>
      <c r="B98" s="17" t="n"/>
      <c r="C98" s="26">
        <f>IF(B98="","",IFERROR(INDEX(Inscrições!$C:$C,MATCH(B98,Inscrições!$A:$A,0)),"Nº não encontrado"))</f>
        <v/>
      </c>
      <c r="D98" s="17" t="n"/>
      <c r="E98" s="18" t="n"/>
      <c r="F98" s="17" t="n"/>
      <c r="G98" s="17" t="n"/>
    </row>
    <row r="99">
      <c r="A99" s="24" t="n"/>
      <c r="B99" s="17" t="n"/>
      <c r="C99" s="26">
        <f>IF(B99="","",IFERROR(INDEX(Inscrições!$C:$C,MATCH(B99,Inscrições!$A:$A,0)),"Nº não encontrado"))</f>
        <v/>
      </c>
      <c r="D99" s="17" t="n"/>
      <c r="E99" s="18" t="n"/>
      <c r="F99" s="17" t="n"/>
      <c r="G99" s="17" t="n"/>
    </row>
    <row r="100">
      <c r="A100" s="24" t="n"/>
      <c r="B100" s="17" t="n"/>
      <c r="C100" s="26">
        <f>IF(B100="","",IFERROR(INDEX(Inscrições!$C:$C,MATCH(B100,Inscrições!$A:$A,0)),"Nº não encontrado"))</f>
        <v/>
      </c>
      <c r="D100" s="17" t="n"/>
      <c r="E100" s="18" t="n"/>
      <c r="F100" s="17" t="n"/>
      <c r="G100" s="17" t="n"/>
    </row>
    <row r="101">
      <c r="A101" s="24" t="n"/>
      <c r="B101" s="17" t="n"/>
      <c r="C101" s="26">
        <f>IF(B101="","",IFERROR(INDEX(Inscrições!$C:$C,MATCH(B101,Inscrições!$A:$A,0)),"Nº não encontrado"))</f>
        <v/>
      </c>
      <c r="D101" s="17" t="n"/>
      <c r="E101" s="18" t="n"/>
      <c r="F101" s="17" t="n"/>
      <c r="G101" s="17" t="n"/>
    </row>
    <row r="102">
      <c r="A102" s="24" t="n"/>
      <c r="B102" s="17" t="n"/>
      <c r="C102" s="26">
        <f>IF(B102="","",IFERROR(INDEX(Inscrições!$C:$C,MATCH(B102,Inscrições!$A:$A,0)),"Nº não encontrado"))</f>
        <v/>
      </c>
      <c r="D102" s="17" t="n"/>
      <c r="E102" s="18" t="n"/>
      <c r="F102" s="17" t="n"/>
      <c r="G102" s="17" t="n"/>
    </row>
    <row r="103">
      <c r="A103" s="24" t="n"/>
      <c r="B103" s="17" t="n"/>
      <c r="C103" s="26">
        <f>IF(B103="","",IFERROR(INDEX(Inscrições!$C:$C,MATCH(B103,Inscrições!$A:$A,0)),"Nº não encontrado"))</f>
        <v/>
      </c>
      <c r="D103" s="17" t="n"/>
      <c r="E103" s="18" t="n"/>
      <c r="F103" s="17" t="n"/>
      <c r="G103" s="17" t="n"/>
    </row>
    <row r="104">
      <c r="A104" s="24" t="n"/>
      <c r="B104" s="17" t="n"/>
      <c r="C104" s="26">
        <f>IF(B104="","",IFERROR(INDEX(Inscrições!$C:$C,MATCH(B104,Inscrições!$A:$A,0)),"Nº não encontrado"))</f>
        <v/>
      </c>
      <c r="D104" s="17" t="n"/>
      <c r="E104" s="18" t="n"/>
      <c r="F104" s="17" t="n"/>
      <c r="G104" s="17" t="n"/>
    </row>
    <row r="105">
      <c r="A105" s="24" t="n"/>
      <c r="B105" s="17" t="n"/>
      <c r="C105" s="26">
        <f>IF(B105="","",IFERROR(INDEX(Inscrições!$C:$C,MATCH(B105,Inscrições!$A:$A,0)),"Nº não encontrado"))</f>
        <v/>
      </c>
      <c r="D105" s="17" t="n"/>
      <c r="E105" s="18" t="n"/>
      <c r="F105" s="17" t="n"/>
      <c r="G105" s="17" t="n"/>
    </row>
    <row r="106">
      <c r="A106" s="24" t="n"/>
      <c r="B106" s="17" t="n"/>
      <c r="C106" s="26">
        <f>IF(B106="","",IFERROR(INDEX(Inscrições!$C:$C,MATCH(B106,Inscrições!$A:$A,0)),"Nº não encontrado"))</f>
        <v/>
      </c>
      <c r="D106" s="17" t="n"/>
      <c r="E106" s="18" t="n"/>
      <c r="F106" s="17" t="n"/>
      <c r="G106" s="17" t="n"/>
    </row>
    <row r="107">
      <c r="A107" s="24" t="n"/>
      <c r="B107" s="17" t="n"/>
      <c r="C107" s="26">
        <f>IF(B107="","",IFERROR(INDEX(Inscrições!$C:$C,MATCH(B107,Inscrições!$A:$A,0)),"Nº não encontrado"))</f>
        <v/>
      </c>
      <c r="D107" s="17" t="n"/>
      <c r="E107" s="18" t="n"/>
      <c r="F107" s="17" t="n"/>
      <c r="G107" s="17" t="n"/>
    </row>
    <row r="108">
      <c r="A108" s="24" t="n"/>
      <c r="B108" s="17" t="n"/>
      <c r="C108" s="26">
        <f>IF(B108="","",IFERROR(INDEX(Inscrições!$C:$C,MATCH(B108,Inscrições!$A:$A,0)),"Nº não encontrado"))</f>
        <v/>
      </c>
      <c r="D108" s="17" t="n"/>
      <c r="E108" s="18" t="n"/>
      <c r="F108" s="17" t="n"/>
      <c r="G108" s="17" t="n"/>
    </row>
    <row r="109">
      <c r="A109" s="24" t="n"/>
      <c r="B109" s="17" t="n"/>
      <c r="C109" s="26">
        <f>IF(B109="","",IFERROR(INDEX(Inscrições!$C:$C,MATCH(B109,Inscrições!$A:$A,0)),"Nº não encontrado"))</f>
        <v/>
      </c>
      <c r="D109" s="17" t="n"/>
      <c r="E109" s="18" t="n"/>
      <c r="F109" s="17" t="n"/>
      <c r="G109" s="17" t="n"/>
    </row>
    <row r="110">
      <c r="A110" s="24" t="n"/>
      <c r="B110" s="17" t="n"/>
      <c r="C110" s="26">
        <f>IF(B110="","",IFERROR(INDEX(Inscrições!$C:$C,MATCH(B110,Inscrições!$A:$A,0)),"Nº não encontrado"))</f>
        <v/>
      </c>
      <c r="D110" s="17" t="n"/>
      <c r="E110" s="18" t="n"/>
      <c r="F110" s="17" t="n"/>
      <c r="G110" s="17" t="n"/>
    </row>
    <row r="111">
      <c r="A111" s="24" t="n"/>
      <c r="B111" s="17" t="n"/>
      <c r="C111" s="26">
        <f>IF(B111="","",IFERROR(INDEX(Inscrições!$C:$C,MATCH(B111,Inscrições!$A:$A,0)),"Nº não encontrado"))</f>
        <v/>
      </c>
      <c r="D111" s="17" t="n"/>
      <c r="E111" s="18" t="n"/>
      <c r="F111" s="17" t="n"/>
      <c r="G111" s="17" t="n"/>
    </row>
    <row r="112">
      <c r="A112" s="24" t="n"/>
      <c r="B112" s="17" t="n"/>
      <c r="C112" s="26">
        <f>IF(B112="","",IFERROR(INDEX(Inscrições!$C:$C,MATCH(B112,Inscrições!$A:$A,0)),"Nº não encontrado"))</f>
        <v/>
      </c>
      <c r="D112" s="17" t="n"/>
      <c r="E112" s="18" t="n"/>
      <c r="F112" s="17" t="n"/>
      <c r="G112" s="17" t="n"/>
    </row>
    <row r="113">
      <c r="A113" s="24" t="n"/>
      <c r="B113" s="17" t="n"/>
      <c r="C113" s="26">
        <f>IF(B113="","",IFERROR(INDEX(Inscrições!$C:$C,MATCH(B113,Inscrições!$A:$A,0)),"Nº não encontrado"))</f>
        <v/>
      </c>
      <c r="D113" s="17" t="n"/>
      <c r="E113" s="18" t="n"/>
      <c r="F113" s="17" t="n"/>
      <c r="G113" s="17" t="n"/>
    </row>
    <row r="114">
      <c r="A114" s="24" t="n"/>
      <c r="B114" s="17" t="n"/>
      <c r="C114" s="26">
        <f>IF(B114="","",IFERROR(INDEX(Inscrições!$C:$C,MATCH(B114,Inscrições!$A:$A,0)),"Nº não encontrado"))</f>
        <v/>
      </c>
      <c r="D114" s="17" t="n"/>
      <c r="E114" s="18" t="n"/>
      <c r="F114" s="17" t="n"/>
      <c r="G114" s="17" t="n"/>
    </row>
    <row r="115">
      <c r="A115" s="24" t="n"/>
      <c r="B115" s="17" t="n"/>
      <c r="C115" s="26">
        <f>IF(B115="","",IFERROR(INDEX(Inscrições!$C:$C,MATCH(B115,Inscrições!$A:$A,0)),"Nº não encontrado"))</f>
        <v/>
      </c>
      <c r="D115" s="17" t="n"/>
      <c r="E115" s="18" t="n"/>
      <c r="F115" s="17" t="n"/>
      <c r="G115" s="17" t="n"/>
    </row>
    <row r="116">
      <c r="A116" s="24" t="n"/>
      <c r="B116" s="17" t="n"/>
      <c r="C116" s="26">
        <f>IF(B116="","",IFERROR(INDEX(Inscrições!$C:$C,MATCH(B116,Inscrições!$A:$A,0)),"Nº não encontrado"))</f>
        <v/>
      </c>
      <c r="D116" s="17" t="n"/>
      <c r="E116" s="18" t="n"/>
      <c r="F116" s="17" t="n"/>
      <c r="G116" s="17" t="n"/>
    </row>
    <row r="117">
      <c r="A117" s="24" t="n"/>
      <c r="B117" s="17" t="n"/>
      <c r="C117" s="26">
        <f>IF(B117="","",IFERROR(INDEX(Inscrições!$C:$C,MATCH(B117,Inscrições!$A:$A,0)),"Nº não encontrado"))</f>
        <v/>
      </c>
      <c r="D117" s="17" t="n"/>
      <c r="E117" s="18" t="n"/>
      <c r="F117" s="17" t="n"/>
      <c r="G117" s="17" t="n"/>
    </row>
    <row r="118">
      <c r="A118" s="24" t="n"/>
      <c r="B118" s="17" t="n"/>
      <c r="C118" s="26">
        <f>IF(B118="","",IFERROR(INDEX(Inscrições!$C:$C,MATCH(B118,Inscrições!$A:$A,0)),"Nº não encontrado"))</f>
        <v/>
      </c>
      <c r="D118" s="17" t="n"/>
      <c r="E118" s="18" t="n"/>
      <c r="F118" s="17" t="n"/>
      <c r="G118" s="17" t="n"/>
    </row>
    <row r="119">
      <c r="A119" s="24" t="n"/>
      <c r="B119" s="17" t="n"/>
      <c r="C119" s="26">
        <f>IF(B119="","",IFERROR(INDEX(Inscrições!$C:$C,MATCH(B119,Inscrições!$A:$A,0)),"Nº não encontrado"))</f>
        <v/>
      </c>
      <c r="D119" s="17" t="n"/>
      <c r="E119" s="18" t="n"/>
      <c r="F119" s="17" t="n"/>
      <c r="G119" s="17" t="n"/>
    </row>
    <row r="120">
      <c r="A120" s="24" t="n"/>
      <c r="B120" s="17" t="n"/>
      <c r="C120" s="26">
        <f>IF(B120="","",IFERROR(INDEX(Inscrições!$C:$C,MATCH(B120,Inscrições!$A:$A,0)),"Nº não encontrado"))</f>
        <v/>
      </c>
      <c r="D120" s="17" t="n"/>
      <c r="E120" s="18" t="n"/>
      <c r="F120" s="17" t="n"/>
      <c r="G120" s="17" t="n"/>
    </row>
    <row r="121">
      <c r="A121" s="24" t="n"/>
      <c r="B121" s="17" t="n"/>
      <c r="C121" s="26">
        <f>IF(B121="","",IFERROR(INDEX(Inscrições!$C:$C,MATCH(B121,Inscrições!$A:$A,0)),"Nº não encontrado"))</f>
        <v/>
      </c>
      <c r="D121" s="17" t="n"/>
      <c r="E121" s="18" t="n"/>
      <c r="F121" s="17" t="n"/>
      <c r="G121" s="17" t="n"/>
    </row>
    <row r="122">
      <c r="A122" s="24" t="n"/>
      <c r="B122" s="17" t="n"/>
      <c r="C122" s="26">
        <f>IF(B122="","",IFERROR(INDEX(Inscrições!$C:$C,MATCH(B122,Inscrições!$A:$A,0)),"Nº não encontrado"))</f>
        <v/>
      </c>
      <c r="D122" s="17" t="n"/>
      <c r="E122" s="18" t="n"/>
      <c r="F122" s="17" t="n"/>
      <c r="G122" s="17" t="n"/>
    </row>
    <row r="123">
      <c r="A123" s="24" t="n"/>
      <c r="B123" s="17" t="n"/>
      <c r="C123" s="26">
        <f>IF(B123="","",IFERROR(INDEX(Inscrições!$C:$C,MATCH(B123,Inscrições!$A:$A,0)),"Nº não encontrado"))</f>
        <v/>
      </c>
      <c r="D123" s="17" t="n"/>
      <c r="E123" s="18" t="n"/>
      <c r="F123" s="17" t="n"/>
      <c r="G123" s="17" t="n"/>
    </row>
    <row r="124">
      <c r="A124" s="24" t="n"/>
      <c r="B124" s="17" t="n"/>
      <c r="C124" s="26">
        <f>IF(B124="","",IFERROR(INDEX(Inscrições!$C:$C,MATCH(B124,Inscrições!$A:$A,0)),"Nº não encontrado"))</f>
        <v/>
      </c>
      <c r="D124" s="17" t="n"/>
      <c r="E124" s="18" t="n"/>
      <c r="F124" s="17" t="n"/>
      <c r="G124" s="17" t="n"/>
    </row>
    <row r="125">
      <c r="A125" s="24" t="n"/>
      <c r="B125" s="17" t="n"/>
      <c r="C125" s="26">
        <f>IF(B125="","",IFERROR(INDEX(Inscrições!$C:$C,MATCH(B125,Inscrições!$A:$A,0)),"Nº não encontrado"))</f>
        <v/>
      </c>
      <c r="D125" s="17" t="n"/>
      <c r="E125" s="18" t="n"/>
      <c r="F125" s="17" t="n"/>
      <c r="G125" s="17" t="n"/>
    </row>
    <row r="126">
      <c r="A126" s="24" t="n"/>
      <c r="B126" s="17" t="n"/>
      <c r="C126" s="26">
        <f>IF(B126="","",IFERROR(INDEX(Inscrições!$C:$C,MATCH(B126,Inscrições!$A:$A,0)),"Nº não encontrado"))</f>
        <v/>
      </c>
      <c r="D126" s="17" t="n"/>
      <c r="E126" s="18" t="n"/>
      <c r="F126" s="17" t="n"/>
      <c r="G126" s="17" t="n"/>
    </row>
    <row r="127">
      <c r="A127" s="24" t="n"/>
      <c r="B127" s="17" t="n"/>
      <c r="C127" s="26">
        <f>IF(B127="","",IFERROR(INDEX(Inscrições!$C:$C,MATCH(B127,Inscrições!$A:$A,0)),"Nº não encontrado"))</f>
        <v/>
      </c>
      <c r="D127" s="17" t="n"/>
      <c r="E127" s="18" t="n"/>
      <c r="F127" s="17" t="n"/>
      <c r="G127" s="17" t="n"/>
    </row>
    <row r="128">
      <c r="A128" s="24" t="n"/>
      <c r="B128" s="17" t="n"/>
      <c r="C128" s="26">
        <f>IF(B128="","",IFERROR(INDEX(Inscrições!$C:$C,MATCH(B128,Inscrições!$A:$A,0)),"Nº não encontrado"))</f>
        <v/>
      </c>
      <c r="D128" s="17" t="n"/>
      <c r="E128" s="18" t="n"/>
      <c r="F128" s="17" t="n"/>
      <c r="G128" s="17" t="n"/>
    </row>
    <row r="129">
      <c r="A129" s="24" t="n"/>
      <c r="B129" s="17" t="n"/>
      <c r="C129" s="26">
        <f>IF(B129="","",IFERROR(INDEX(Inscrições!$C:$C,MATCH(B129,Inscrições!$A:$A,0)),"Nº não encontrado"))</f>
        <v/>
      </c>
      <c r="D129" s="17" t="n"/>
      <c r="E129" s="18" t="n"/>
      <c r="F129" s="17" t="n"/>
      <c r="G129" s="17" t="n"/>
    </row>
    <row r="130">
      <c r="A130" s="24" t="n"/>
      <c r="B130" s="17" t="n"/>
      <c r="C130" s="26">
        <f>IF(B130="","",IFERROR(INDEX(Inscrições!$C:$C,MATCH(B130,Inscrições!$A:$A,0)),"Nº não encontrado"))</f>
        <v/>
      </c>
      <c r="D130" s="17" t="n"/>
      <c r="E130" s="18" t="n"/>
      <c r="F130" s="17" t="n"/>
      <c r="G130" s="17" t="n"/>
    </row>
    <row r="131">
      <c r="A131" s="24" t="n"/>
      <c r="B131" s="17" t="n"/>
      <c r="C131" s="26">
        <f>IF(B131="","",IFERROR(INDEX(Inscrições!$C:$C,MATCH(B131,Inscrições!$A:$A,0)),"Nº não encontrado"))</f>
        <v/>
      </c>
      <c r="D131" s="17" t="n"/>
      <c r="E131" s="18" t="n"/>
      <c r="F131" s="17" t="n"/>
      <c r="G131" s="17" t="n"/>
    </row>
    <row r="132">
      <c r="A132" s="24" t="n"/>
      <c r="B132" s="17" t="n"/>
      <c r="C132" s="26">
        <f>IF(B132="","",IFERROR(INDEX(Inscrições!$C:$C,MATCH(B132,Inscrições!$A:$A,0)),"Nº não encontrado"))</f>
        <v/>
      </c>
      <c r="D132" s="17" t="n"/>
      <c r="E132" s="18" t="n"/>
      <c r="F132" s="17" t="n"/>
      <c r="G132" s="17" t="n"/>
    </row>
    <row r="133">
      <c r="A133" s="24" t="n"/>
      <c r="B133" s="17" t="n"/>
      <c r="C133" s="26">
        <f>IF(B133="","",IFERROR(INDEX(Inscrições!$C:$C,MATCH(B133,Inscrições!$A:$A,0)),"Nº não encontrado"))</f>
        <v/>
      </c>
      <c r="D133" s="17" t="n"/>
      <c r="E133" s="18" t="n"/>
      <c r="F133" s="17" t="n"/>
      <c r="G133" s="17" t="n"/>
    </row>
    <row r="134">
      <c r="A134" s="24" t="n"/>
      <c r="B134" s="17" t="n"/>
      <c r="C134" s="26">
        <f>IF(B134="","",IFERROR(INDEX(Inscrições!$C:$C,MATCH(B134,Inscrições!$A:$A,0)),"Nº não encontrado"))</f>
        <v/>
      </c>
      <c r="D134" s="17" t="n"/>
      <c r="E134" s="18" t="n"/>
      <c r="F134" s="17" t="n"/>
      <c r="G134" s="17" t="n"/>
    </row>
    <row r="135">
      <c r="A135" s="24" t="n"/>
      <c r="B135" s="17" t="n"/>
      <c r="C135" s="26">
        <f>IF(B135="","",IFERROR(INDEX(Inscrições!$C:$C,MATCH(B135,Inscrições!$A:$A,0)),"Nº não encontrado"))</f>
        <v/>
      </c>
      <c r="D135" s="17" t="n"/>
      <c r="E135" s="18" t="n"/>
      <c r="F135" s="17" t="n"/>
      <c r="G135" s="17" t="n"/>
    </row>
    <row r="136">
      <c r="A136" s="24" t="n"/>
      <c r="B136" s="17" t="n"/>
      <c r="C136" s="26">
        <f>IF(B136="","",IFERROR(INDEX(Inscrições!$C:$C,MATCH(B136,Inscrições!$A:$A,0)),"Nº não encontrado"))</f>
        <v/>
      </c>
      <c r="D136" s="17" t="n"/>
      <c r="E136" s="18" t="n"/>
      <c r="F136" s="17" t="n"/>
      <c r="G136" s="17" t="n"/>
    </row>
    <row r="137">
      <c r="A137" s="24" t="n"/>
      <c r="B137" s="17" t="n"/>
      <c r="C137" s="26">
        <f>IF(B137="","",IFERROR(INDEX(Inscrições!$C:$C,MATCH(B137,Inscrições!$A:$A,0)),"Nº não encontrado"))</f>
        <v/>
      </c>
      <c r="D137" s="17" t="n"/>
      <c r="E137" s="18" t="n"/>
      <c r="F137" s="17" t="n"/>
      <c r="G137" s="17" t="n"/>
    </row>
    <row r="138">
      <c r="A138" s="24" t="n"/>
      <c r="B138" s="17" t="n"/>
      <c r="C138" s="26">
        <f>IF(B138="","",IFERROR(INDEX(Inscrições!$C:$C,MATCH(B138,Inscrições!$A:$A,0)),"Nº não encontrado"))</f>
        <v/>
      </c>
      <c r="D138" s="17" t="n"/>
      <c r="E138" s="18" t="n"/>
      <c r="F138" s="17" t="n"/>
      <c r="G138" s="17" t="n"/>
    </row>
    <row r="139">
      <c r="A139" s="24" t="n"/>
      <c r="B139" s="17" t="n"/>
      <c r="C139" s="26">
        <f>IF(B139="","",IFERROR(INDEX(Inscrições!$C:$C,MATCH(B139,Inscrições!$A:$A,0)),"Nº não encontrado"))</f>
        <v/>
      </c>
      <c r="D139" s="17" t="n"/>
      <c r="E139" s="18" t="n"/>
      <c r="F139" s="17" t="n"/>
      <c r="G139" s="17" t="n"/>
    </row>
    <row r="140">
      <c r="A140" s="24" t="n"/>
      <c r="B140" s="17" t="n"/>
      <c r="C140" s="26">
        <f>IF(B140="","",IFERROR(INDEX(Inscrições!$C:$C,MATCH(B140,Inscrições!$A:$A,0)),"Nº não encontrado"))</f>
        <v/>
      </c>
      <c r="D140" s="17" t="n"/>
      <c r="E140" s="18" t="n"/>
      <c r="F140" s="17" t="n"/>
      <c r="G140" s="17" t="n"/>
    </row>
    <row r="141">
      <c r="A141" s="24" t="n"/>
      <c r="B141" s="17" t="n"/>
      <c r="C141" s="26">
        <f>IF(B141="","",IFERROR(INDEX(Inscrições!$C:$C,MATCH(B141,Inscrições!$A:$A,0)),"Nº não encontrado"))</f>
        <v/>
      </c>
      <c r="D141" s="17" t="n"/>
      <c r="E141" s="18" t="n"/>
      <c r="F141" s="17" t="n"/>
      <c r="G141" s="17" t="n"/>
    </row>
    <row r="142">
      <c r="A142" s="24" t="n"/>
      <c r="B142" s="17" t="n"/>
      <c r="C142" s="26">
        <f>IF(B142="","",IFERROR(INDEX(Inscrições!$C:$C,MATCH(B142,Inscrições!$A:$A,0)),"Nº não encontrado"))</f>
        <v/>
      </c>
      <c r="D142" s="17" t="n"/>
      <c r="E142" s="18" t="n"/>
      <c r="F142" s="17" t="n"/>
      <c r="G142" s="17" t="n"/>
    </row>
    <row r="143">
      <c r="A143" s="24" t="n"/>
      <c r="B143" s="17" t="n"/>
      <c r="C143" s="26">
        <f>IF(B143="","",IFERROR(INDEX(Inscrições!$C:$C,MATCH(B143,Inscrições!$A:$A,0)),"Nº não encontrado"))</f>
        <v/>
      </c>
      <c r="D143" s="17" t="n"/>
      <c r="E143" s="18" t="n"/>
      <c r="F143" s="17" t="n"/>
      <c r="G143" s="17" t="n"/>
    </row>
    <row r="144">
      <c r="A144" s="24" t="n"/>
      <c r="B144" s="17" t="n"/>
      <c r="C144" s="26">
        <f>IF(B144="","",IFERROR(INDEX(Inscrições!$C:$C,MATCH(B144,Inscrições!$A:$A,0)),"Nº não encontrado"))</f>
        <v/>
      </c>
      <c r="D144" s="17" t="n"/>
      <c r="E144" s="18" t="n"/>
      <c r="F144" s="17" t="n"/>
      <c r="G144" s="17" t="n"/>
    </row>
    <row r="145">
      <c r="A145" s="24" t="n"/>
      <c r="B145" s="17" t="n"/>
      <c r="C145" s="26">
        <f>IF(B145="","",IFERROR(INDEX(Inscrições!$C:$C,MATCH(B145,Inscrições!$A:$A,0)),"Nº não encontrado"))</f>
        <v/>
      </c>
      <c r="D145" s="17" t="n"/>
      <c r="E145" s="18" t="n"/>
      <c r="F145" s="17" t="n"/>
      <c r="G145" s="17" t="n"/>
    </row>
    <row r="146">
      <c r="A146" s="24" t="n"/>
      <c r="B146" s="17" t="n"/>
      <c r="C146" s="26">
        <f>IF(B146="","",IFERROR(INDEX(Inscrições!$C:$C,MATCH(B146,Inscrições!$A:$A,0)),"Nº não encontrado"))</f>
        <v/>
      </c>
      <c r="D146" s="17" t="n"/>
      <c r="E146" s="18" t="n"/>
      <c r="F146" s="17" t="n"/>
      <c r="G146" s="17" t="n"/>
    </row>
    <row r="147">
      <c r="A147" s="24" t="n"/>
      <c r="B147" s="17" t="n"/>
      <c r="C147" s="26">
        <f>IF(B147="","",IFERROR(INDEX(Inscrições!$C:$C,MATCH(B147,Inscrições!$A:$A,0)),"Nº não encontrado"))</f>
        <v/>
      </c>
      <c r="D147" s="17" t="n"/>
      <c r="E147" s="18" t="n"/>
      <c r="F147" s="17" t="n"/>
      <c r="G147" s="17" t="n"/>
    </row>
    <row r="148">
      <c r="A148" s="24" t="n"/>
      <c r="B148" s="17" t="n"/>
      <c r="C148" s="26">
        <f>IF(B148="","",IFERROR(INDEX(Inscrições!$C:$C,MATCH(B148,Inscrições!$A:$A,0)),"Nº não encontrado"))</f>
        <v/>
      </c>
      <c r="D148" s="17" t="n"/>
      <c r="E148" s="18" t="n"/>
      <c r="F148" s="17" t="n"/>
      <c r="G148" s="17" t="n"/>
    </row>
    <row r="149">
      <c r="A149" s="24" t="n"/>
      <c r="B149" s="17" t="n"/>
      <c r="C149" s="26">
        <f>IF(B149="","",IFERROR(INDEX(Inscrições!$C:$C,MATCH(B149,Inscrições!$A:$A,0)),"Nº não encontrado"))</f>
        <v/>
      </c>
      <c r="D149" s="17" t="n"/>
      <c r="E149" s="18" t="n"/>
      <c r="F149" s="17" t="n"/>
      <c r="G149" s="17" t="n"/>
    </row>
    <row r="150">
      <c r="A150" s="24" t="n"/>
      <c r="B150" s="17" t="n"/>
      <c r="C150" s="26">
        <f>IF(B150="","",IFERROR(INDEX(Inscrições!$C:$C,MATCH(B150,Inscrições!$A:$A,0)),"Nº não encontrado"))</f>
        <v/>
      </c>
      <c r="D150" s="17" t="n"/>
      <c r="E150" s="18" t="n"/>
      <c r="F150" s="17" t="n"/>
      <c r="G150" s="17" t="n"/>
    </row>
    <row r="151">
      <c r="A151" s="24" t="n"/>
      <c r="B151" s="17" t="n"/>
      <c r="C151" s="26">
        <f>IF(B151="","",IFERROR(INDEX(Inscrições!$C:$C,MATCH(B151,Inscrições!$A:$A,0)),"Nº não encontrado"))</f>
        <v/>
      </c>
      <c r="D151" s="17" t="n"/>
      <c r="E151" s="18" t="n"/>
      <c r="F151" s="17" t="n"/>
      <c r="G151" s="17" t="n"/>
    </row>
    <row r="152">
      <c r="A152" s="24" t="n"/>
      <c r="B152" s="17" t="n"/>
      <c r="C152" s="26">
        <f>IF(B152="","",IFERROR(INDEX(Inscrições!$C:$C,MATCH(B152,Inscrições!$A:$A,0)),"Nº não encontrado"))</f>
        <v/>
      </c>
      <c r="D152" s="17" t="n"/>
      <c r="E152" s="18" t="n"/>
      <c r="F152" s="17" t="n"/>
      <c r="G152" s="17" t="n"/>
    </row>
    <row r="153">
      <c r="A153" s="24" t="n"/>
      <c r="B153" s="17" t="n"/>
      <c r="C153" s="26">
        <f>IF(B153="","",IFERROR(INDEX(Inscrições!$C:$C,MATCH(B153,Inscrições!$A:$A,0)),"Nº não encontrado"))</f>
        <v/>
      </c>
      <c r="D153" s="17" t="n"/>
      <c r="E153" s="18" t="n"/>
      <c r="F153" s="17" t="n"/>
      <c r="G153" s="17" t="n"/>
    </row>
    <row r="154">
      <c r="A154" s="24" t="n"/>
      <c r="B154" s="17" t="n"/>
      <c r="C154" s="26">
        <f>IF(B154="","",IFERROR(INDEX(Inscrições!$C:$C,MATCH(B154,Inscrições!$A:$A,0)),"Nº não encontrado"))</f>
        <v/>
      </c>
      <c r="D154" s="17" t="n"/>
      <c r="E154" s="18" t="n"/>
      <c r="F154" s="17" t="n"/>
      <c r="G154" s="17" t="n"/>
    </row>
    <row r="155">
      <c r="A155" s="24" t="n"/>
      <c r="B155" s="17" t="n"/>
      <c r="C155" s="26">
        <f>IF(B155="","",IFERROR(INDEX(Inscrições!$C:$C,MATCH(B155,Inscrições!$A:$A,0)),"Nº não encontrado"))</f>
        <v/>
      </c>
      <c r="D155" s="17" t="n"/>
      <c r="E155" s="18" t="n"/>
      <c r="F155" s="17" t="n"/>
      <c r="G155" s="17" t="n"/>
    </row>
    <row r="156">
      <c r="A156" s="24" t="n"/>
      <c r="B156" s="17" t="n"/>
      <c r="C156" s="26">
        <f>IF(B156="","",IFERROR(INDEX(Inscrições!$C:$C,MATCH(B156,Inscrições!$A:$A,0)),"Nº não encontrado"))</f>
        <v/>
      </c>
      <c r="D156" s="17" t="n"/>
      <c r="E156" s="18" t="n"/>
      <c r="F156" s="17" t="n"/>
      <c r="G156" s="17" t="n"/>
    </row>
    <row r="157">
      <c r="A157" s="24" t="n"/>
      <c r="B157" s="17" t="n"/>
      <c r="C157" s="26">
        <f>IF(B157="","",IFERROR(INDEX(Inscrições!$C:$C,MATCH(B157,Inscrições!$A:$A,0)),"Nº não encontrado"))</f>
        <v/>
      </c>
      <c r="D157" s="17" t="n"/>
      <c r="E157" s="18" t="n"/>
      <c r="F157" s="17" t="n"/>
      <c r="G157" s="17" t="n"/>
    </row>
    <row r="158">
      <c r="A158" s="24" t="n"/>
      <c r="B158" s="17" t="n"/>
      <c r="C158" s="26">
        <f>IF(B158="","",IFERROR(INDEX(Inscrições!$C:$C,MATCH(B158,Inscrições!$A:$A,0)),"Nº não encontrado"))</f>
        <v/>
      </c>
      <c r="D158" s="17" t="n"/>
      <c r="E158" s="18" t="n"/>
      <c r="F158" s="17" t="n"/>
      <c r="G158" s="17" t="n"/>
    </row>
    <row r="159">
      <c r="A159" s="24" t="n"/>
      <c r="B159" s="17" t="n"/>
      <c r="C159" s="26">
        <f>IF(B159="","",IFERROR(INDEX(Inscrições!$C:$C,MATCH(B159,Inscrições!$A:$A,0)),"Nº não encontrado"))</f>
        <v/>
      </c>
      <c r="D159" s="17" t="n"/>
      <c r="E159" s="18" t="n"/>
      <c r="F159" s="17" t="n"/>
      <c r="G159" s="17" t="n"/>
    </row>
    <row r="160">
      <c r="A160" s="24" t="n"/>
      <c r="B160" s="17" t="n"/>
      <c r="C160" s="26">
        <f>IF(B160="","",IFERROR(INDEX(Inscrições!$C:$C,MATCH(B160,Inscrições!$A:$A,0)),"Nº não encontrado"))</f>
        <v/>
      </c>
      <c r="D160" s="17" t="n"/>
      <c r="E160" s="18" t="n"/>
      <c r="F160" s="17" t="n"/>
      <c r="G160" s="17" t="n"/>
    </row>
    <row r="161">
      <c r="A161" s="24" t="n"/>
      <c r="B161" s="17" t="n"/>
      <c r="C161" s="26">
        <f>IF(B161="","",IFERROR(INDEX(Inscrições!$C:$C,MATCH(B161,Inscrições!$A:$A,0)),"Nº não encontrado"))</f>
        <v/>
      </c>
      <c r="D161" s="17" t="n"/>
      <c r="E161" s="18" t="n"/>
      <c r="F161" s="17" t="n"/>
      <c r="G161" s="17" t="n"/>
    </row>
    <row r="162">
      <c r="A162" s="24" t="n"/>
      <c r="B162" s="17" t="n"/>
      <c r="C162" s="26">
        <f>IF(B162="","",IFERROR(INDEX(Inscrições!$C:$C,MATCH(B162,Inscrições!$A:$A,0)),"Nº não encontrado"))</f>
        <v/>
      </c>
      <c r="D162" s="17" t="n"/>
      <c r="E162" s="18" t="n"/>
      <c r="F162" s="17" t="n"/>
      <c r="G162" s="17" t="n"/>
    </row>
    <row r="163">
      <c r="A163" s="24" t="n"/>
      <c r="B163" s="17" t="n"/>
      <c r="C163" s="26">
        <f>IF(B163="","",IFERROR(INDEX(Inscrições!$C:$C,MATCH(B163,Inscrições!$A:$A,0)),"Nº não encontrado"))</f>
        <v/>
      </c>
      <c r="D163" s="17" t="n"/>
      <c r="E163" s="18" t="n"/>
      <c r="F163" s="17" t="n"/>
      <c r="G163" s="17" t="n"/>
    </row>
    <row r="164">
      <c r="A164" s="24" t="n"/>
      <c r="B164" s="17" t="n"/>
      <c r="C164" s="26">
        <f>IF(B164="","",IFERROR(INDEX(Inscrições!$C:$C,MATCH(B164,Inscrições!$A:$A,0)),"Nº não encontrado"))</f>
        <v/>
      </c>
      <c r="D164" s="17" t="n"/>
      <c r="E164" s="18" t="n"/>
      <c r="F164" s="17" t="n"/>
      <c r="G164" s="17" t="n"/>
    </row>
    <row r="165">
      <c r="A165" s="24" t="n"/>
      <c r="B165" s="17" t="n"/>
      <c r="C165" s="26">
        <f>IF(B165="","",IFERROR(INDEX(Inscrições!$C:$C,MATCH(B165,Inscrições!$A:$A,0)),"Nº não encontrado"))</f>
        <v/>
      </c>
      <c r="D165" s="17" t="n"/>
      <c r="E165" s="18" t="n"/>
      <c r="F165" s="17" t="n"/>
      <c r="G165" s="17" t="n"/>
    </row>
    <row r="166">
      <c r="A166" s="24" t="n"/>
      <c r="B166" s="17" t="n"/>
      <c r="C166" s="26">
        <f>IF(B166="","",IFERROR(INDEX(Inscrições!$C:$C,MATCH(B166,Inscrições!$A:$A,0)),"Nº não encontrado"))</f>
        <v/>
      </c>
      <c r="D166" s="17" t="n"/>
      <c r="E166" s="18" t="n"/>
      <c r="F166" s="17" t="n"/>
      <c r="G166" s="17" t="n"/>
    </row>
    <row r="167">
      <c r="A167" s="24" t="n"/>
      <c r="B167" s="17" t="n"/>
      <c r="C167" s="26">
        <f>IF(B167="","",IFERROR(INDEX(Inscrições!$C:$C,MATCH(B167,Inscrições!$A:$A,0)),"Nº não encontrado"))</f>
        <v/>
      </c>
      <c r="D167" s="17" t="n"/>
      <c r="E167" s="18" t="n"/>
      <c r="F167" s="17" t="n"/>
      <c r="G167" s="17" t="n"/>
    </row>
    <row r="168">
      <c r="A168" s="24" t="n"/>
      <c r="B168" s="17" t="n"/>
      <c r="C168" s="26">
        <f>IF(B168="","",IFERROR(INDEX(Inscrições!$C:$C,MATCH(B168,Inscrições!$A:$A,0)),"Nº não encontrado"))</f>
        <v/>
      </c>
      <c r="D168" s="17" t="n"/>
      <c r="E168" s="18" t="n"/>
      <c r="F168" s="17" t="n"/>
      <c r="G168" s="17" t="n"/>
    </row>
    <row r="169">
      <c r="A169" s="24" t="n"/>
      <c r="B169" s="17" t="n"/>
      <c r="C169" s="26">
        <f>IF(B169="","",IFERROR(INDEX(Inscrições!$C:$C,MATCH(B169,Inscrições!$A:$A,0)),"Nº não encontrado"))</f>
        <v/>
      </c>
      <c r="D169" s="17" t="n"/>
      <c r="E169" s="18" t="n"/>
      <c r="F169" s="17" t="n"/>
      <c r="G169" s="17" t="n"/>
    </row>
    <row r="170">
      <c r="A170" s="24" t="n"/>
      <c r="B170" s="17" t="n"/>
      <c r="C170" s="26">
        <f>IF(B170="","",IFERROR(INDEX(Inscrições!$C:$C,MATCH(B170,Inscrições!$A:$A,0)),"Nº não encontrado"))</f>
        <v/>
      </c>
      <c r="D170" s="17" t="n"/>
      <c r="E170" s="18" t="n"/>
      <c r="F170" s="17" t="n"/>
      <c r="G170" s="17" t="n"/>
    </row>
    <row r="171">
      <c r="A171" s="24" t="n"/>
      <c r="B171" s="17" t="n"/>
      <c r="C171" s="26">
        <f>IF(B171="","",IFERROR(INDEX(Inscrições!$C:$C,MATCH(B171,Inscrições!$A:$A,0)),"Nº não encontrado"))</f>
        <v/>
      </c>
      <c r="D171" s="17" t="n"/>
      <c r="E171" s="18" t="n"/>
      <c r="F171" s="17" t="n"/>
      <c r="G171" s="17" t="n"/>
    </row>
    <row r="172">
      <c r="A172" s="24" t="n"/>
      <c r="B172" s="17" t="n"/>
      <c r="C172" s="26">
        <f>IF(B172="","",IFERROR(INDEX(Inscrições!$C:$C,MATCH(B172,Inscrições!$A:$A,0)),"Nº não encontrado"))</f>
        <v/>
      </c>
      <c r="D172" s="17" t="n"/>
      <c r="E172" s="18" t="n"/>
      <c r="F172" s="17" t="n"/>
      <c r="G172" s="17" t="n"/>
    </row>
    <row r="173">
      <c r="A173" s="24" t="n"/>
      <c r="B173" s="17" t="n"/>
      <c r="C173" s="26">
        <f>IF(B173="","",IFERROR(INDEX(Inscrições!$C:$C,MATCH(B173,Inscrições!$A:$A,0)),"Nº não encontrado"))</f>
        <v/>
      </c>
      <c r="D173" s="17" t="n"/>
      <c r="E173" s="18" t="n"/>
      <c r="F173" s="17" t="n"/>
      <c r="G173" s="17" t="n"/>
    </row>
    <row r="174">
      <c r="A174" s="24" t="n"/>
      <c r="B174" s="17" t="n"/>
      <c r="C174" s="26">
        <f>IF(B174="","",IFERROR(INDEX(Inscrições!$C:$C,MATCH(B174,Inscrições!$A:$A,0)),"Nº não encontrado"))</f>
        <v/>
      </c>
      <c r="D174" s="17" t="n"/>
      <c r="E174" s="18" t="n"/>
      <c r="F174" s="17" t="n"/>
      <c r="G174" s="17" t="n"/>
    </row>
    <row r="175">
      <c r="A175" s="24" t="n"/>
      <c r="B175" s="17" t="n"/>
      <c r="C175" s="26">
        <f>IF(B175="","",IFERROR(INDEX(Inscrições!$C:$C,MATCH(B175,Inscrições!$A:$A,0)),"Nº não encontrado"))</f>
        <v/>
      </c>
      <c r="D175" s="17" t="n"/>
      <c r="E175" s="18" t="n"/>
      <c r="F175" s="17" t="n"/>
      <c r="G175" s="17" t="n"/>
    </row>
    <row r="176">
      <c r="A176" s="24" t="n"/>
      <c r="B176" s="17" t="n"/>
      <c r="C176" s="26">
        <f>IF(B176="","",IFERROR(INDEX(Inscrições!$C:$C,MATCH(B176,Inscrições!$A:$A,0)),"Nº não encontrado"))</f>
        <v/>
      </c>
      <c r="D176" s="17" t="n"/>
      <c r="E176" s="18" t="n"/>
      <c r="F176" s="17" t="n"/>
      <c r="G176" s="17" t="n"/>
    </row>
    <row r="177">
      <c r="A177" s="24" t="n"/>
      <c r="B177" s="17" t="n"/>
      <c r="C177" s="26">
        <f>IF(B177="","",IFERROR(INDEX(Inscrições!$C:$C,MATCH(B177,Inscrições!$A:$A,0)),"Nº não encontrado"))</f>
        <v/>
      </c>
      <c r="D177" s="17" t="n"/>
      <c r="E177" s="18" t="n"/>
      <c r="F177" s="17" t="n"/>
      <c r="G177" s="17" t="n"/>
    </row>
    <row r="178">
      <c r="A178" s="24" t="n"/>
      <c r="B178" s="17" t="n"/>
      <c r="C178" s="26">
        <f>IF(B178="","",IFERROR(INDEX(Inscrições!$C:$C,MATCH(B178,Inscrições!$A:$A,0)),"Nº não encontrado"))</f>
        <v/>
      </c>
      <c r="D178" s="17" t="n"/>
      <c r="E178" s="18" t="n"/>
      <c r="F178" s="17" t="n"/>
      <c r="G178" s="17" t="n"/>
    </row>
    <row r="179">
      <c r="A179" s="24" t="n"/>
      <c r="B179" s="17" t="n"/>
      <c r="C179" s="26">
        <f>IF(B179="","",IFERROR(INDEX(Inscrições!$C:$C,MATCH(B179,Inscrições!$A:$A,0)),"Nº não encontrado"))</f>
        <v/>
      </c>
      <c r="D179" s="17" t="n"/>
      <c r="E179" s="18" t="n"/>
      <c r="F179" s="17" t="n"/>
      <c r="G179" s="17" t="n"/>
    </row>
    <row r="180">
      <c r="A180" s="24" t="n"/>
      <c r="B180" s="17" t="n"/>
      <c r="C180" s="26">
        <f>IF(B180="","",IFERROR(INDEX(Inscrições!$C:$C,MATCH(B180,Inscrições!$A:$A,0)),"Nº não encontrado"))</f>
        <v/>
      </c>
      <c r="D180" s="17" t="n"/>
      <c r="E180" s="18" t="n"/>
      <c r="F180" s="17" t="n"/>
      <c r="G180" s="17" t="n"/>
    </row>
    <row r="181">
      <c r="A181" s="24" t="n"/>
      <c r="B181" s="17" t="n"/>
      <c r="C181" s="26">
        <f>IF(B181="","",IFERROR(INDEX(Inscrições!$C:$C,MATCH(B181,Inscrições!$A:$A,0)),"Nº não encontrado"))</f>
        <v/>
      </c>
      <c r="D181" s="17" t="n"/>
      <c r="E181" s="18" t="n"/>
      <c r="F181" s="17" t="n"/>
      <c r="G181" s="17" t="n"/>
    </row>
    <row r="182">
      <c r="A182" s="24" t="n"/>
      <c r="B182" s="17" t="n"/>
      <c r="C182" s="26">
        <f>IF(B182="","",IFERROR(INDEX(Inscrições!$C:$C,MATCH(B182,Inscrições!$A:$A,0)),"Nº não encontrado"))</f>
        <v/>
      </c>
      <c r="D182" s="17" t="n"/>
      <c r="E182" s="18" t="n"/>
      <c r="F182" s="17" t="n"/>
      <c r="G182" s="17" t="n"/>
    </row>
    <row r="183">
      <c r="A183" s="24" t="n"/>
      <c r="B183" s="17" t="n"/>
      <c r="C183" s="26">
        <f>IF(B183="","",IFERROR(INDEX(Inscrições!$C:$C,MATCH(B183,Inscrições!$A:$A,0)),"Nº não encontrado"))</f>
        <v/>
      </c>
      <c r="D183" s="17" t="n"/>
      <c r="E183" s="18" t="n"/>
      <c r="F183" s="17" t="n"/>
      <c r="G183" s="17" t="n"/>
    </row>
    <row r="184">
      <c r="A184" s="24" t="n"/>
      <c r="B184" s="17" t="n"/>
      <c r="C184" s="26">
        <f>IF(B184="","",IFERROR(INDEX(Inscrições!$C:$C,MATCH(B184,Inscrições!$A:$A,0)),"Nº não encontrado"))</f>
        <v/>
      </c>
      <c r="D184" s="17" t="n"/>
      <c r="E184" s="18" t="n"/>
      <c r="F184" s="17" t="n"/>
      <c r="G184" s="17" t="n"/>
    </row>
    <row r="185">
      <c r="A185" s="24" t="n"/>
      <c r="B185" s="17" t="n"/>
      <c r="C185" s="26">
        <f>IF(B185="","",IFERROR(INDEX(Inscrições!$C:$C,MATCH(B185,Inscrições!$A:$A,0)),"Nº não encontrado"))</f>
        <v/>
      </c>
      <c r="D185" s="17" t="n"/>
      <c r="E185" s="18" t="n"/>
      <c r="F185" s="17" t="n"/>
      <c r="G185" s="17" t="n"/>
    </row>
    <row r="186">
      <c r="A186" s="24" t="n"/>
      <c r="B186" s="17" t="n"/>
      <c r="C186" s="26">
        <f>IF(B186="","",IFERROR(INDEX(Inscrições!$C:$C,MATCH(B186,Inscrições!$A:$A,0)),"Nº não encontrado"))</f>
        <v/>
      </c>
      <c r="D186" s="17" t="n"/>
      <c r="E186" s="18" t="n"/>
      <c r="F186" s="17" t="n"/>
      <c r="G186" s="17" t="n"/>
    </row>
    <row r="187">
      <c r="A187" s="24" t="n"/>
      <c r="B187" s="17" t="n"/>
      <c r="C187" s="26">
        <f>IF(B187="","",IFERROR(INDEX(Inscrições!$C:$C,MATCH(B187,Inscrições!$A:$A,0)),"Nº não encontrado"))</f>
        <v/>
      </c>
      <c r="D187" s="17" t="n"/>
      <c r="E187" s="18" t="n"/>
      <c r="F187" s="17" t="n"/>
      <c r="G187" s="17" t="n"/>
    </row>
    <row r="188">
      <c r="A188" s="24" t="n"/>
      <c r="B188" s="17" t="n"/>
      <c r="C188" s="26">
        <f>IF(B188="","",IFERROR(INDEX(Inscrições!$C:$C,MATCH(B188,Inscrições!$A:$A,0)),"Nº não encontrado"))</f>
        <v/>
      </c>
      <c r="D188" s="17" t="n"/>
      <c r="E188" s="18" t="n"/>
      <c r="F188" s="17" t="n"/>
      <c r="G188" s="17" t="n"/>
    </row>
    <row r="189">
      <c r="A189" s="24" t="n"/>
      <c r="B189" s="17" t="n"/>
      <c r="C189" s="26">
        <f>IF(B189="","",IFERROR(INDEX(Inscrições!$C:$C,MATCH(B189,Inscrições!$A:$A,0)),"Nº não encontrado"))</f>
        <v/>
      </c>
      <c r="D189" s="17" t="n"/>
      <c r="E189" s="18" t="n"/>
      <c r="F189" s="17" t="n"/>
      <c r="G189" s="17" t="n"/>
    </row>
    <row r="190">
      <c r="A190" s="24" t="n"/>
      <c r="B190" s="17" t="n"/>
      <c r="C190" s="26">
        <f>IF(B190="","",IFERROR(INDEX(Inscrições!$C:$C,MATCH(B190,Inscrições!$A:$A,0)),"Nº não encontrado"))</f>
        <v/>
      </c>
      <c r="D190" s="17" t="n"/>
      <c r="E190" s="18" t="n"/>
      <c r="F190" s="17" t="n"/>
      <c r="G190" s="17" t="n"/>
    </row>
    <row r="191">
      <c r="A191" s="24" t="n"/>
      <c r="B191" s="17" t="n"/>
      <c r="C191" s="26">
        <f>IF(B191="","",IFERROR(INDEX(Inscrições!$C:$C,MATCH(B191,Inscrições!$A:$A,0)),"Nº não encontrado"))</f>
        <v/>
      </c>
      <c r="D191" s="17" t="n"/>
      <c r="E191" s="18" t="n"/>
      <c r="F191" s="17" t="n"/>
      <c r="G191" s="17" t="n"/>
    </row>
    <row r="192">
      <c r="A192" s="24" t="n"/>
      <c r="B192" s="17" t="n"/>
      <c r="C192" s="26">
        <f>IF(B192="","",IFERROR(INDEX(Inscrições!$C:$C,MATCH(B192,Inscrições!$A:$A,0)),"Nº não encontrado"))</f>
        <v/>
      </c>
      <c r="D192" s="17" t="n"/>
      <c r="E192" s="18" t="n"/>
      <c r="F192" s="17" t="n"/>
      <c r="G192" s="17" t="n"/>
    </row>
    <row r="193">
      <c r="A193" s="24" t="n"/>
      <c r="B193" s="17" t="n"/>
      <c r="C193" s="26">
        <f>IF(B193="","",IFERROR(INDEX(Inscrições!$C:$C,MATCH(B193,Inscrições!$A:$A,0)),"Nº não encontrado"))</f>
        <v/>
      </c>
      <c r="D193" s="17" t="n"/>
      <c r="E193" s="18" t="n"/>
      <c r="F193" s="17" t="n"/>
      <c r="G193" s="17" t="n"/>
    </row>
    <row r="194">
      <c r="A194" s="24" t="n"/>
      <c r="B194" s="17" t="n"/>
      <c r="C194" s="26">
        <f>IF(B194="","",IFERROR(INDEX(Inscrições!$C:$C,MATCH(B194,Inscrições!$A:$A,0)),"Nº não encontrado"))</f>
        <v/>
      </c>
      <c r="D194" s="17" t="n"/>
      <c r="E194" s="18" t="n"/>
      <c r="F194" s="17" t="n"/>
      <c r="G194" s="17" t="n"/>
    </row>
    <row r="195">
      <c r="A195" s="24" t="n"/>
      <c r="B195" s="17" t="n"/>
      <c r="C195" s="26">
        <f>IF(B195="","",IFERROR(INDEX(Inscrições!$C:$C,MATCH(B195,Inscrições!$A:$A,0)),"Nº não encontrado"))</f>
        <v/>
      </c>
      <c r="D195" s="17" t="n"/>
      <c r="E195" s="18" t="n"/>
      <c r="F195" s="17" t="n"/>
      <c r="G195" s="17" t="n"/>
    </row>
    <row r="196">
      <c r="A196" s="24" t="n"/>
      <c r="B196" s="17" t="n"/>
      <c r="C196" s="26">
        <f>IF(B196="","",IFERROR(INDEX(Inscrições!$C:$C,MATCH(B196,Inscrições!$A:$A,0)),"Nº não encontrado"))</f>
        <v/>
      </c>
      <c r="D196" s="17" t="n"/>
      <c r="E196" s="18" t="n"/>
      <c r="F196" s="17" t="n"/>
      <c r="G196" s="17" t="n"/>
    </row>
    <row r="197">
      <c r="A197" s="24" t="n"/>
      <c r="B197" s="17" t="n"/>
      <c r="C197" s="26">
        <f>IF(B197="","",IFERROR(INDEX(Inscrições!$C:$C,MATCH(B197,Inscrições!$A:$A,0)),"Nº não encontrado"))</f>
        <v/>
      </c>
      <c r="D197" s="17" t="n"/>
      <c r="E197" s="18" t="n"/>
      <c r="F197" s="17" t="n"/>
      <c r="G197" s="17" t="n"/>
    </row>
    <row r="198">
      <c r="A198" s="24" t="n"/>
      <c r="B198" s="17" t="n"/>
      <c r="C198" s="26">
        <f>IF(B198="","",IFERROR(INDEX(Inscrições!$C:$C,MATCH(B198,Inscrições!$A:$A,0)),"Nº não encontrado"))</f>
        <v/>
      </c>
      <c r="D198" s="17" t="n"/>
      <c r="E198" s="18" t="n"/>
      <c r="F198" s="17" t="n"/>
      <c r="G198" s="17" t="n"/>
    </row>
    <row r="199">
      <c r="A199" s="24" t="n"/>
      <c r="B199" s="17" t="n"/>
      <c r="C199" s="26">
        <f>IF(B199="","",IFERROR(INDEX(Inscrições!$C:$C,MATCH(B199,Inscrições!$A:$A,0)),"Nº não encontrado"))</f>
        <v/>
      </c>
      <c r="D199" s="17" t="n"/>
      <c r="E199" s="18" t="n"/>
      <c r="F199" s="17" t="n"/>
      <c r="G199" s="17" t="n"/>
    </row>
    <row r="200">
      <c r="A200" s="24" t="n"/>
      <c r="B200" s="17" t="n"/>
      <c r="C200" s="26">
        <f>IF(B200="","",IFERROR(INDEX(Inscrições!$C:$C,MATCH(B200,Inscrições!$A:$A,0)),"Nº não encontrado"))</f>
        <v/>
      </c>
      <c r="D200" s="17" t="n"/>
      <c r="E200" s="18" t="n"/>
      <c r="F200" s="17" t="n"/>
      <c r="G200" s="17" t="n"/>
    </row>
    <row r="201">
      <c r="A201" s="24" t="n"/>
      <c r="B201" s="17" t="n"/>
      <c r="C201" s="26">
        <f>IF(B201="","",IFERROR(INDEX(Inscrições!$C:$C,MATCH(B201,Inscrições!$A:$A,0)),"Nº não encontrado"))</f>
        <v/>
      </c>
      <c r="D201" s="17" t="n"/>
      <c r="E201" s="18" t="n"/>
      <c r="F201" s="17" t="n"/>
      <c r="G201" s="17" t="n"/>
    </row>
    <row r="202">
      <c r="A202" s="24" t="n"/>
      <c r="B202" s="17" t="n"/>
      <c r="C202" s="26">
        <f>IF(B202="","",IFERROR(INDEX(Inscrições!$C:$C,MATCH(B202,Inscrições!$A:$A,0)),"Nº não encontrado"))</f>
        <v/>
      </c>
      <c r="D202" s="17" t="n"/>
      <c r="E202" s="18" t="n"/>
      <c r="F202" s="17" t="n"/>
      <c r="G202" s="17" t="n"/>
    </row>
    <row r="203">
      <c r="A203" s="24" t="n"/>
      <c r="B203" s="17" t="n"/>
      <c r="C203" s="26">
        <f>IF(B203="","",IFERROR(INDEX(Inscrições!$C:$C,MATCH(B203,Inscrições!$A:$A,0)),"Nº não encontrado"))</f>
        <v/>
      </c>
      <c r="D203" s="17" t="n"/>
      <c r="E203" s="18" t="n"/>
      <c r="F203" s="17" t="n"/>
      <c r="G203" s="17" t="n"/>
    </row>
    <row r="204">
      <c r="A204" s="24" t="n"/>
      <c r="B204" s="17" t="n"/>
      <c r="C204" s="26">
        <f>IF(B204="","",IFERROR(INDEX(Inscrições!$C:$C,MATCH(B204,Inscrições!$A:$A,0)),"Nº não encontrado"))</f>
        <v/>
      </c>
      <c r="D204" s="17" t="n"/>
      <c r="E204" s="18" t="n"/>
      <c r="F204" s="17" t="n"/>
      <c r="G204" s="17" t="n"/>
    </row>
    <row r="205">
      <c r="A205" s="24" t="n"/>
      <c r="B205" s="17" t="n"/>
      <c r="C205" s="26">
        <f>IF(B205="","",IFERROR(INDEX(Inscrições!$C:$C,MATCH(B205,Inscrições!$A:$A,0)),"Nº não encontrado"))</f>
        <v/>
      </c>
      <c r="D205" s="17" t="n"/>
      <c r="E205" s="18" t="n"/>
      <c r="F205" s="17" t="n"/>
      <c r="G205" s="17" t="n"/>
    </row>
    <row r="206">
      <c r="A206" s="24" t="n"/>
      <c r="B206" s="17" t="n"/>
      <c r="C206" s="26">
        <f>IF(B206="","",IFERROR(INDEX(Inscrições!$C:$C,MATCH(B206,Inscrições!$A:$A,0)),"Nº não encontrado"))</f>
        <v/>
      </c>
      <c r="D206" s="17" t="n"/>
      <c r="E206" s="18" t="n"/>
      <c r="F206" s="17" t="n"/>
      <c r="G206" s="17" t="n"/>
    </row>
    <row r="207">
      <c r="A207" s="24" t="n"/>
      <c r="B207" s="17" t="n"/>
      <c r="C207" s="26">
        <f>IF(B207="","",IFERROR(INDEX(Inscrições!$C:$C,MATCH(B207,Inscrições!$A:$A,0)),"Nº não encontrado"))</f>
        <v/>
      </c>
      <c r="D207" s="17" t="n"/>
      <c r="E207" s="18" t="n"/>
      <c r="F207" s="17" t="n"/>
      <c r="G207" s="17" t="n"/>
    </row>
    <row r="208">
      <c r="A208" s="24" t="n"/>
      <c r="B208" s="17" t="n"/>
      <c r="C208" s="26">
        <f>IF(B208="","",IFERROR(INDEX(Inscrições!$C:$C,MATCH(B208,Inscrições!$A:$A,0)),"Nº não encontrado"))</f>
        <v/>
      </c>
      <c r="D208" s="17" t="n"/>
      <c r="E208" s="18" t="n"/>
      <c r="F208" s="17" t="n"/>
      <c r="G208" s="17" t="n"/>
    </row>
    <row r="209">
      <c r="A209" s="24" t="n"/>
      <c r="B209" s="17" t="n"/>
      <c r="C209" s="26">
        <f>IF(B209="","",IFERROR(INDEX(Inscrições!$C:$C,MATCH(B209,Inscrições!$A:$A,0)),"Nº não encontrado"))</f>
        <v/>
      </c>
      <c r="D209" s="17" t="n"/>
      <c r="E209" s="18" t="n"/>
      <c r="F209" s="17" t="n"/>
      <c r="G209" s="17" t="n"/>
    </row>
    <row r="210">
      <c r="A210" s="24" t="n"/>
      <c r="B210" s="17" t="n"/>
      <c r="C210" s="26">
        <f>IF(B210="","",IFERROR(INDEX(Inscrições!$C:$C,MATCH(B210,Inscrições!$A:$A,0)),"Nº não encontrado"))</f>
        <v/>
      </c>
      <c r="D210" s="17" t="n"/>
      <c r="E210" s="18" t="n"/>
      <c r="F210" s="17" t="n"/>
      <c r="G210" s="17" t="n"/>
    </row>
    <row r="211">
      <c r="A211" s="24" t="n"/>
      <c r="B211" s="17" t="n"/>
      <c r="C211" s="26">
        <f>IF(B211="","",IFERROR(INDEX(Inscrições!$C:$C,MATCH(B211,Inscrições!$A:$A,0)),"Nº não encontrado"))</f>
        <v/>
      </c>
      <c r="D211" s="17" t="n"/>
      <c r="E211" s="18" t="n"/>
      <c r="F211" s="17" t="n"/>
      <c r="G211" s="17" t="n"/>
    </row>
    <row r="212">
      <c r="A212" s="24" t="n"/>
      <c r="B212" s="17" t="n"/>
      <c r="C212" s="26">
        <f>IF(B212="","",IFERROR(INDEX(Inscrições!$C:$C,MATCH(B212,Inscrições!$A:$A,0)),"Nº não encontrado"))</f>
        <v/>
      </c>
      <c r="D212" s="17" t="n"/>
      <c r="E212" s="18" t="n"/>
      <c r="F212" s="17" t="n"/>
      <c r="G212" s="17" t="n"/>
    </row>
    <row r="213">
      <c r="A213" s="24" t="n"/>
      <c r="B213" s="17" t="n"/>
      <c r="C213" s="26">
        <f>IF(B213="","",IFERROR(INDEX(Inscrições!$C:$C,MATCH(B213,Inscrições!$A:$A,0)),"Nº não encontrado"))</f>
        <v/>
      </c>
      <c r="D213" s="17" t="n"/>
      <c r="E213" s="18" t="n"/>
      <c r="F213" s="17" t="n"/>
      <c r="G213" s="17" t="n"/>
    </row>
    <row r="214">
      <c r="A214" s="24" t="n"/>
      <c r="B214" s="17" t="n"/>
      <c r="C214" s="26">
        <f>IF(B214="","",IFERROR(INDEX(Inscrições!$C:$C,MATCH(B214,Inscrições!$A:$A,0)),"Nº não encontrado"))</f>
        <v/>
      </c>
      <c r="D214" s="17" t="n"/>
      <c r="E214" s="18" t="n"/>
      <c r="F214" s="17" t="n"/>
      <c r="G214" s="17" t="n"/>
    </row>
    <row r="215">
      <c r="A215" s="24" t="n"/>
      <c r="B215" s="17" t="n"/>
      <c r="C215" s="26">
        <f>IF(B215="","",IFERROR(INDEX(Inscrições!$C:$C,MATCH(B215,Inscrições!$A:$A,0)),"Nº não encontrado"))</f>
        <v/>
      </c>
      <c r="D215" s="17" t="n"/>
      <c r="E215" s="18" t="n"/>
      <c r="F215" s="17" t="n"/>
      <c r="G215" s="17" t="n"/>
    </row>
    <row r="216">
      <c r="A216" s="24" t="n"/>
      <c r="B216" s="17" t="n"/>
      <c r="C216" s="26">
        <f>IF(B216="","",IFERROR(INDEX(Inscrições!$C:$C,MATCH(B216,Inscrições!$A:$A,0)),"Nº não encontrado"))</f>
        <v/>
      </c>
      <c r="D216" s="17" t="n"/>
      <c r="E216" s="18" t="n"/>
      <c r="F216" s="17" t="n"/>
      <c r="G216" s="17" t="n"/>
    </row>
    <row r="217">
      <c r="A217" s="24" t="n"/>
      <c r="B217" s="17" t="n"/>
      <c r="C217" s="26">
        <f>IF(B217="","",IFERROR(INDEX(Inscrições!$C:$C,MATCH(B217,Inscrições!$A:$A,0)),"Nº não encontrado"))</f>
        <v/>
      </c>
      <c r="D217" s="17" t="n"/>
      <c r="E217" s="18" t="n"/>
      <c r="F217" s="17" t="n"/>
      <c r="G217" s="17" t="n"/>
    </row>
    <row r="218">
      <c r="A218" s="24" t="n"/>
      <c r="B218" s="17" t="n"/>
      <c r="C218" s="26">
        <f>IF(B218="","",IFERROR(INDEX(Inscrições!$C:$C,MATCH(B218,Inscrições!$A:$A,0)),"Nº não encontrado"))</f>
        <v/>
      </c>
      <c r="D218" s="17" t="n"/>
      <c r="E218" s="18" t="n"/>
      <c r="F218" s="17" t="n"/>
      <c r="G218" s="17" t="n"/>
    </row>
    <row r="219">
      <c r="A219" s="24" t="n"/>
      <c r="B219" s="17" t="n"/>
      <c r="C219" s="26">
        <f>IF(B219="","",IFERROR(INDEX(Inscrições!$C:$C,MATCH(B219,Inscrições!$A:$A,0)),"Nº não encontrado"))</f>
        <v/>
      </c>
      <c r="D219" s="17" t="n"/>
      <c r="E219" s="18" t="n"/>
      <c r="F219" s="17" t="n"/>
      <c r="G219" s="17" t="n"/>
    </row>
    <row r="220">
      <c r="A220" s="24" t="n"/>
      <c r="B220" s="17" t="n"/>
      <c r="C220" s="26">
        <f>IF(B220="","",IFERROR(INDEX(Inscrições!$C:$C,MATCH(B220,Inscrições!$A:$A,0)),"Nº não encontrado"))</f>
        <v/>
      </c>
      <c r="D220" s="17" t="n"/>
      <c r="E220" s="18" t="n"/>
      <c r="F220" s="17" t="n"/>
      <c r="G220" s="17" t="n"/>
    </row>
    <row r="221">
      <c r="A221" s="24" t="n"/>
      <c r="B221" s="17" t="n"/>
      <c r="C221" s="26">
        <f>IF(B221="","",IFERROR(INDEX(Inscrições!$C:$C,MATCH(B221,Inscrições!$A:$A,0)),"Nº não encontrado"))</f>
        <v/>
      </c>
      <c r="D221" s="17" t="n"/>
      <c r="E221" s="18" t="n"/>
      <c r="F221" s="17" t="n"/>
      <c r="G221" s="17" t="n"/>
    </row>
    <row r="222">
      <c r="A222" s="24" t="n"/>
      <c r="B222" s="17" t="n"/>
      <c r="C222" s="26">
        <f>IF(B222="","",IFERROR(INDEX(Inscrições!$C:$C,MATCH(B222,Inscrições!$A:$A,0)),"Nº não encontrado"))</f>
        <v/>
      </c>
      <c r="D222" s="17" t="n"/>
      <c r="E222" s="18" t="n"/>
      <c r="F222" s="17" t="n"/>
      <c r="G222" s="17" t="n"/>
    </row>
    <row r="223">
      <c r="A223" s="24" t="n"/>
      <c r="B223" s="17" t="n"/>
      <c r="C223" s="26">
        <f>IF(B223="","",IFERROR(INDEX(Inscrições!$C:$C,MATCH(B223,Inscrições!$A:$A,0)),"Nº não encontrado"))</f>
        <v/>
      </c>
      <c r="D223" s="17" t="n"/>
      <c r="E223" s="18" t="n"/>
      <c r="F223" s="17" t="n"/>
      <c r="G223" s="17" t="n"/>
    </row>
    <row r="224">
      <c r="A224" s="24" t="n"/>
      <c r="B224" s="17" t="n"/>
      <c r="C224" s="26">
        <f>IF(B224="","",IFERROR(INDEX(Inscrições!$C:$C,MATCH(B224,Inscrições!$A:$A,0)),"Nº não encontrado"))</f>
        <v/>
      </c>
      <c r="D224" s="17" t="n"/>
      <c r="E224" s="18" t="n"/>
      <c r="F224" s="17" t="n"/>
      <c r="G224" s="17" t="n"/>
    </row>
    <row r="225">
      <c r="A225" s="24" t="n"/>
      <c r="B225" s="17" t="n"/>
      <c r="C225" s="26">
        <f>IF(B225="","",IFERROR(INDEX(Inscrições!$C:$C,MATCH(B225,Inscrições!$A:$A,0)),"Nº não encontrado"))</f>
        <v/>
      </c>
      <c r="D225" s="17" t="n"/>
      <c r="E225" s="18" t="n"/>
      <c r="F225" s="17" t="n"/>
      <c r="G225" s="17" t="n"/>
    </row>
    <row r="226">
      <c r="A226" s="24" t="n"/>
      <c r="B226" s="17" t="n"/>
      <c r="C226" s="26">
        <f>IF(B226="","",IFERROR(INDEX(Inscrições!$C:$C,MATCH(B226,Inscrições!$A:$A,0)),"Nº não encontrado"))</f>
        <v/>
      </c>
      <c r="D226" s="17" t="n"/>
      <c r="E226" s="18" t="n"/>
      <c r="F226" s="17" t="n"/>
      <c r="G226" s="17" t="n"/>
    </row>
    <row r="227">
      <c r="A227" s="24" t="n"/>
      <c r="B227" s="17" t="n"/>
      <c r="C227" s="26">
        <f>IF(B227="","",IFERROR(INDEX(Inscrições!$C:$C,MATCH(B227,Inscrições!$A:$A,0)),"Nº não encontrado"))</f>
        <v/>
      </c>
      <c r="D227" s="17" t="n"/>
      <c r="E227" s="18" t="n"/>
      <c r="F227" s="17" t="n"/>
      <c r="G227" s="17" t="n"/>
    </row>
    <row r="228">
      <c r="A228" s="24" t="n"/>
      <c r="B228" s="17" t="n"/>
      <c r="C228" s="26">
        <f>IF(B228="","",IFERROR(INDEX(Inscrições!$C:$C,MATCH(B228,Inscrições!$A:$A,0)),"Nº não encontrado"))</f>
        <v/>
      </c>
      <c r="D228" s="17" t="n"/>
      <c r="E228" s="18" t="n"/>
      <c r="F228" s="17" t="n"/>
      <c r="G228" s="17" t="n"/>
    </row>
    <row r="229">
      <c r="A229" s="24" t="n"/>
      <c r="B229" s="17" t="n"/>
      <c r="C229" s="26">
        <f>IF(B229="","",IFERROR(INDEX(Inscrições!$C:$C,MATCH(B229,Inscrições!$A:$A,0)),"Nº não encontrado"))</f>
        <v/>
      </c>
      <c r="D229" s="17" t="n"/>
      <c r="E229" s="18" t="n"/>
      <c r="F229" s="17" t="n"/>
      <c r="G229" s="17" t="n"/>
    </row>
    <row r="230">
      <c r="A230" s="24" t="n"/>
      <c r="B230" s="17" t="n"/>
      <c r="C230" s="26">
        <f>IF(B230="","",IFERROR(INDEX(Inscrições!$C:$C,MATCH(B230,Inscrições!$A:$A,0)),"Nº não encontrado"))</f>
        <v/>
      </c>
      <c r="D230" s="17" t="n"/>
      <c r="E230" s="18" t="n"/>
      <c r="F230" s="17" t="n"/>
      <c r="G230" s="17" t="n"/>
    </row>
    <row r="231">
      <c r="A231" s="24" t="n"/>
      <c r="B231" s="17" t="n"/>
      <c r="C231" s="26">
        <f>IF(B231="","",IFERROR(INDEX(Inscrições!$C:$C,MATCH(B231,Inscrições!$A:$A,0)),"Nº não encontrado"))</f>
        <v/>
      </c>
      <c r="D231" s="17" t="n"/>
      <c r="E231" s="18" t="n"/>
      <c r="F231" s="17" t="n"/>
      <c r="G231" s="17" t="n"/>
    </row>
    <row r="232">
      <c r="A232" s="24" t="n"/>
      <c r="B232" s="17" t="n"/>
      <c r="C232" s="26">
        <f>IF(B232="","",IFERROR(INDEX(Inscrições!$C:$C,MATCH(B232,Inscrições!$A:$A,0)),"Nº não encontrado"))</f>
        <v/>
      </c>
      <c r="D232" s="17" t="n"/>
      <c r="E232" s="18" t="n"/>
      <c r="F232" s="17" t="n"/>
      <c r="G232" s="17" t="n"/>
    </row>
    <row r="233">
      <c r="A233" s="24" t="n"/>
      <c r="B233" s="17" t="n"/>
      <c r="C233" s="26">
        <f>IF(B233="","",IFERROR(INDEX(Inscrições!$C:$C,MATCH(B233,Inscrições!$A:$A,0)),"Nº não encontrado"))</f>
        <v/>
      </c>
      <c r="D233" s="17" t="n"/>
      <c r="E233" s="18" t="n"/>
      <c r="F233" s="17" t="n"/>
      <c r="G233" s="17" t="n"/>
    </row>
    <row r="234">
      <c r="A234" s="24" t="n"/>
      <c r="B234" s="17" t="n"/>
      <c r="C234" s="26">
        <f>IF(B234="","",IFERROR(INDEX(Inscrições!$C:$C,MATCH(B234,Inscrições!$A:$A,0)),"Nº não encontrado"))</f>
        <v/>
      </c>
      <c r="D234" s="17" t="n"/>
      <c r="E234" s="18" t="n"/>
      <c r="F234" s="17" t="n"/>
      <c r="G234" s="17" t="n"/>
    </row>
    <row r="235">
      <c r="A235" s="24" t="n"/>
      <c r="B235" s="17" t="n"/>
      <c r="C235" s="26">
        <f>IF(B235="","",IFERROR(INDEX(Inscrições!$C:$C,MATCH(B235,Inscrições!$A:$A,0)),"Nº não encontrado"))</f>
        <v/>
      </c>
      <c r="D235" s="17" t="n"/>
      <c r="E235" s="18" t="n"/>
      <c r="F235" s="17" t="n"/>
      <c r="G235" s="17" t="n"/>
    </row>
    <row r="236">
      <c r="A236" s="24" t="n"/>
      <c r="B236" s="17" t="n"/>
      <c r="C236" s="26">
        <f>IF(B236="","",IFERROR(INDEX(Inscrições!$C:$C,MATCH(B236,Inscrições!$A:$A,0)),"Nº não encontrado"))</f>
        <v/>
      </c>
      <c r="D236" s="17" t="n"/>
      <c r="E236" s="18" t="n"/>
      <c r="F236" s="17" t="n"/>
      <c r="G236" s="17" t="n"/>
    </row>
    <row r="237">
      <c r="A237" s="24" t="n"/>
      <c r="B237" s="17" t="n"/>
      <c r="C237" s="26">
        <f>IF(B237="","",IFERROR(INDEX(Inscrições!$C:$C,MATCH(B237,Inscrições!$A:$A,0)),"Nº não encontrado"))</f>
        <v/>
      </c>
      <c r="D237" s="17" t="n"/>
      <c r="E237" s="18" t="n"/>
      <c r="F237" s="17" t="n"/>
      <c r="G237" s="17" t="n"/>
    </row>
    <row r="238">
      <c r="A238" s="24" t="n"/>
      <c r="B238" s="17" t="n"/>
      <c r="C238" s="26">
        <f>IF(B238="","",IFERROR(INDEX(Inscrições!$C:$C,MATCH(B238,Inscrições!$A:$A,0)),"Nº não encontrado"))</f>
        <v/>
      </c>
      <c r="D238" s="17" t="n"/>
      <c r="E238" s="18" t="n"/>
      <c r="F238" s="17" t="n"/>
      <c r="G238" s="17" t="n"/>
    </row>
    <row r="239">
      <c r="A239" s="24" t="n"/>
      <c r="B239" s="17" t="n"/>
      <c r="C239" s="26">
        <f>IF(B239="","",IFERROR(INDEX(Inscrições!$C:$C,MATCH(B239,Inscrições!$A:$A,0)),"Nº não encontrado"))</f>
        <v/>
      </c>
      <c r="D239" s="17" t="n"/>
      <c r="E239" s="18" t="n"/>
      <c r="F239" s="17" t="n"/>
      <c r="G239" s="17" t="n"/>
    </row>
    <row r="240">
      <c r="A240" s="24" t="n"/>
      <c r="B240" s="17" t="n"/>
      <c r="C240" s="26">
        <f>IF(B240="","",IFERROR(INDEX(Inscrições!$C:$C,MATCH(B240,Inscrições!$A:$A,0)),"Nº não encontrado"))</f>
        <v/>
      </c>
      <c r="D240" s="17" t="n"/>
      <c r="E240" s="18" t="n"/>
      <c r="F240" s="17" t="n"/>
      <c r="G240" s="17" t="n"/>
    </row>
    <row r="241">
      <c r="A241" s="24" t="n"/>
      <c r="B241" s="17" t="n"/>
      <c r="C241" s="26">
        <f>IF(B241="","",IFERROR(INDEX(Inscrições!$C:$C,MATCH(B241,Inscrições!$A:$A,0)),"Nº não encontrado"))</f>
        <v/>
      </c>
      <c r="D241" s="17" t="n"/>
      <c r="E241" s="18" t="n"/>
      <c r="F241" s="17" t="n"/>
      <c r="G241" s="17" t="n"/>
    </row>
    <row r="242">
      <c r="A242" s="24" t="n"/>
      <c r="B242" s="17" t="n"/>
      <c r="C242" s="26">
        <f>IF(B242="","",IFERROR(INDEX(Inscrições!$C:$C,MATCH(B242,Inscrições!$A:$A,0)),"Nº não encontrado"))</f>
        <v/>
      </c>
      <c r="D242" s="17" t="n"/>
      <c r="E242" s="18" t="n"/>
      <c r="F242" s="17" t="n"/>
      <c r="G242" s="17" t="n"/>
    </row>
    <row r="243">
      <c r="A243" s="24" t="n"/>
      <c r="B243" s="17" t="n"/>
      <c r="C243" s="26">
        <f>IF(B243="","",IFERROR(INDEX(Inscrições!$C:$C,MATCH(B243,Inscrições!$A:$A,0)),"Nº não encontrado"))</f>
        <v/>
      </c>
      <c r="D243" s="17" t="n"/>
      <c r="E243" s="18" t="n"/>
      <c r="F243" s="17" t="n"/>
      <c r="G243" s="17" t="n"/>
    </row>
    <row r="244">
      <c r="A244" s="24" t="n"/>
      <c r="B244" s="17" t="n"/>
      <c r="C244" s="26">
        <f>IF(B244="","",IFERROR(INDEX(Inscrições!$C:$C,MATCH(B244,Inscrições!$A:$A,0)),"Nº não encontrado"))</f>
        <v/>
      </c>
      <c r="D244" s="17" t="n"/>
      <c r="E244" s="18" t="n"/>
      <c r="F244" s="17" t="n"/>
      <c r="G244" s="17" t="n"/>
    </row>
    <row r="245">
      <c r="A245" s="24" t="n"/>
      <c r="B245" s="17" t="n"/>
      <c r="C245" s="26">
        <f>IF(B245="","",IFERROR(INDEX(Inscrições!$C:$C,MATCH(B245,Inscrições!$A:$A,0)),"Nº não encontrado"))</f>
        <v/>
      </c>
      <c r="D245" s="17" t="n"/>
      <c r="E245" s="18" t="n"/>
      <c r="F245" s="17" t="n"/>
      <c r="G245" s="17" t="n"/>
    </row>
    <row r="246">
      <c r="A246" s="24" t="n"/>
      <c r="B246" s="17" t="n"/>
      <c r="C246" s="26">
        <f>IF(B246="","",IFERROR(INDEX(Inscrições!$C:$C,MATCH(B246,Inscrições!$A:$A,0)),"Nº não encontrado"))</f>
        <v/>
      </c>
      <c r="D246" s="17" t="n"/>
      <c r="E246" s="18" t="n"/>
      <c r="F246" s="17" t="n"/>
      <c r="G246" s="17" t="n"/>
    </row>
    <row r="247">
      <c r="A247" s="24" t="n"/>
      <c r="B247" s="17" t="n"/>
      <c r="C247" s="26">
        <f>IF(B247="","",IFERROR(INDEX(Inscrições!$C:$C,MATCH(B247,Inscrições!$A:$A,0)),"Nº não encontrado"))</f>
        <v/>
      </c>
      <c r="D247" s="17" t="n"/>
      <c r="E247" s="18" t="n"/>
      <c r="F247" s="17" t="n"/>
      <c r="G247" s="17" t="n"/>
    </row>
    <row r="248">
      <c r="A248" s="24" t="n"/>
      <c r="B248" s="17" t="n"/>
      <c r="C248" s="26">
        <f>IF(B248="","",IFERROR(INDEX(Inscrições!$C:$C,MATCH(B248,Inscrições!$A:$A,0)),"Nº não encontrado"))</f>
        <v/>
      </c>
      <c r="D248" s="17" t="n"/>
      <c r="E248" s="18" t="n"/>
      <c r="F248" s="17" t="n"/>
      <c r="G248" s="17" t="n"/>
    </row>
    <row r="249">
      <c r="A249" s="24" t="n"/>
      <c r="B249" s="17" t="n"/>
      <c r="C249" s="26">
        <f>IF(B249="","",IFERROR(INDEX(Inscrições!$C:$C,MATCH(B249,Inscrições!$A:$A,0)),"Nº não encontrado"))</f>
        <v/>
      </c>
      <c r="D249" s="17" t="n"/>
      <c r="E249" s="18" t="n"/>
      <c r="F249" s="17" t="n"/>
      <c r="G249" s="17" t="n"/>
    </row>
    <row r="250">
      <c r="A250" s="24" t="n"/>
      <c r="B250" s="17" t="n"/>
      <c r="C250" s="26">
        <f>IF(B250="","",IFERROR(INDEX(Inscrições!$C:$C,MATCH(B250,Inscrições!$A:$A,0)),"Nº não encontrado"))</f>
        <v/>
      </c>
      <c r="D250" s="17" t="n"/>
      <c r="E250" s="18" t="n"/>
      <c r="F250" s="17" t="n"/>
      <c r="G250" s="17" t="n"/>
    </row>
    <row r="251">
      <c r="A251" s="24" t="n"/>
      <c r="B251" s="17" t="n"/>
      <c r="C251" s="26">
        <f>IF(B251="","",IFERROR(INDEX(Inscrições!$C:$C,MATCH(B251,Inscrições!$A:$A,0)),"Nº não encontrado"))</f>
        <v/>
      </c>
      <c r="D251" s="17" t="n"/>
      <c r="E251" s="18" t="n"/>
      <c r="F251" s="17" t="n"/>
      <c r="G251" s="17" t="n"/>
    </row>
    <row r="252">
      <c r="A252" s="24" t="n"/>
      <c r="B252" s="17" t="n"/>
      <c r="C252" s="26">
        <f>IF(B252="","",IFERROR(INDEX(Inscrições!$C:$C,MATCH(B252,Inscrições!$A:$A,0)),"Nº não encontrado"))</f>
        <v/>
      </c>
      <c r="D252" s="17" t="n"/>
      <c r="E252" s="18" t="n"/>
      <c r="F252" s="17" t="n"/>
      <c r="G252" s="17" t="n"/>
    </row>
    <row r="253">
      <c r="A253" s="24" t="n"/>
      <c r="B253" s="17" t="n"/>
      <c r="C253" s="26">
        <f>IF(B253="","",IFERROR(INDEX(Inscrições!$C:$C,MATCH(B253,Inscrições!$A:$A,0)),"Nº não encontrado"))</f>
        <v/>
      </c>
      <c r="D253" s="17" t="n"/>
      <c r="E253" s="18" t="n"/>
      <c r="F253" s="17" t="n"/>
      <c r="G253" s="17" t="n"/>
    </row>
    <row r="254">
      <c r="A254" s="24" t="n"/>
      <c r="B254" s="17" t="n"/>
      <c r="C254" s="26">
        <f>IF(B254="","",IFERROR(INDEX(Inscrições!$C:$C,MATCH(B254,Inscrições!$A:$A,0)),"Nº não encontrado"))</f>
        <v/>
      </c>
      <c r="D254" s="17" t="n"/>
      <c r="E254" s="18" t="n"/>
      <c r="F254" s="17" t="n"/>
      <c r="G254" s="17" t="n"/>
    </row>
    <row r="255">
      <c r="A255" s="24" t="n"/>
      <c r="B255" s="17" t="n"/>
      <c r="C255" s="26">
        <f>IF(B255="","",IFERROR(INDEX(Inscrições!$C:$C,MATCH(B255,Inscrições!$A:$A,0)),"Nº não encontrado"))</f>
        <v/>
      </c>
      <c r="D255" s="17" t="n"/>
      <c r="E255" s="18" t="n"/>
      <c r="F255" s="17" t="n"/>
      <c r="G255" s="17" t="n"/>
    </row>
    <row r="256">
      <c r="A256" s="24" t="n"/>
      <c r="B256" s="17" t="n"/>
      <c r="C256" s="26">
        <f>IF(B256="","",IFERROR(INDEX(Inscrições!$C:$C,MATCH(B256,Inscrições!$A:$A,0)),"Nº não encontrado"))</f>
        <v/>
      </c>
      <c r="D256" s="17" t="n"/>
      <c r="E256" s="18" t="n"/>
      <c r="F256" s="17" t="n"/>
      <c r="G256" s="17" t="n"/>
    </row>
    <row r="257">
      <c r="A257" s="24" t="n"/>
      <c r="B257" s="17" t="n"/>
      <c r="C257" s="26">
        <f>IF(B257="","",IFERROR(INDEX(Inscrições!$C:$C,MATCH(B257,Inscrições!$A:$A,0)),"Nº não encontrado"))</f>
        <v/>
      </c>
      <c r="D257" s="17" t="n"/>
      <c r="E257" s="18" t="n"/>
      <c r="F257" s="17" t="n"/>
      <c r="G257" s="17" t="n"/>
    </row>
    <row r="258">
      <c r="A258" s="24" t="n"/>
      <c r="B258" s="17" t="n"/>
      <c r="C258" s="26">
        <f>IF(B258="","",IFERROR(INDEX(Inscrições!$C:$C,MATCH(B258,Inscrições!$A:$A,0)),"Nº não encontrado"))</f>
        <v/>
      </c>
      <c r="D258" s="17" t="n"/>
      <c r="E258" s="18" t="n"/>
      <c r="F258" s="17" t="n"/>
      <c r="G258" s="17" t="n"/>
    </row>
    <row r="259">
      <c r="A259" s="24" t="n"/>
      <c r="B259" s="17" t="n"/>
      <c r="C259" s="26">
        <f>IF(B259="","",IFERROR(INDEX(Inscrições!$C:$C,MATCH(B259,Inscrições!$A:$A,0)),"Nº não encontrado"))</f>
        <v/>
      </c>
      <c r="D259" s="17" t="n"/>
      <c r="E259" s="18" t="n"/>
      <c r="F259" s="17" t="n"/>
      <c r="G259" s="17" t="n"/>
    </row>
    <row r="260">
      <c r="A260" s="24" t="n"/>
      <c r="B260" s="17" t="n"/>
      <c r="C260" s="26">
        <f>IF(B260="","",IFERROR(INDEX(Inscrições!$C:$C,MATCH(B260,Inscrições!$A:$A,0)),"Nº não encontrado"))</f>
        <v/>
      </c>
      <c r="D260" s="17" t="n"/>
      <c r="E260" s="18" t="n"/>
      <c r="F260" s="17" t="n"/>
      <c r="G260" s="17" t="n"/>
    </row>
    <row r="261">
      <c r="A261" s="24" t="n"/>
      <c r="B261" s="17" t="n"/>
      <c r="C261" s="26">
        <f>IF(B261="","",IFERROR(INDEX(Inscrições!$C:$C,MATCH(B261,Inscrições!$A:$A,0)),"Nº não encontrado"))</f>
        <v/>
      </c>
      <c r="D261" s="17" t="n"/>
      <c r="E261" s="18" t="n"/>
      <c r="F261" s="17" t="n"/>
      <c r="G261" s="17" t="n"/>
    </row>
    <row r="262">
      <c r="A262" s="24" t="n"/>
      <c r="B262" s="17" t="n"/>
      <c r="C262" s="26">
        <f>IF(B262="","",IFERROR(INDEX(Inscrições!$C:$C,MATCH(B262,Inscrições!$A:$A,0)),"Nº não encontrado"))</f>
        <v/>
      </c>
      <c r="D262" s="17" t="n"/>
      <c r="E262" s="18" t="n"/>
      <c r="F262" s="17" t="n"/>
      <c r="G262" s="17" t="n"/>
    </row>
    <row r="263">
      <c r="A263" s="24" t="n"/>
      <c r="B263" s="17" t="n"/>
      <c r="C263" s="26">
        <f>IF(B263="","",IFERROR(INDEX(Inscrições!$C:$C,MATCH(B263,Inscrições!$A:$A,0)),"Nº não encontrado"))</f>
        <v/>
      </c>
      <c r="D263" s="17" t="n"/>
      <c r="E263" s="18" t="n"/>
      <c r="F263" s="17" t="n"/>
      <c r="G263" s="17" t="n"/>
    </row>
    <row r="264">
      <c r="A264" s="24" t="n"/>
      <c r="B264" s="17" t="n"/>
      <c r="C264" s="26">
        <f>IF(B264="","",IFERROR(INDEX(Inscrições!$C:$C,MATCH(B264,Inscrições!$A:$A,0)),"Nº não encontrado"))</f>
        <v/>
      </c>
      <c r="D264" s="17" t="n"/>
      <c r="E264" s="18" t="n"/>
      <c r="F264" s="17" t="n"/>
      <c r="G264" s="17" t="n"/>
    </row>
    <row r="265">
      <c r="A265" s="24" t="n"/>
      <c r="B265" s="17" t="n"/>
      <c r="C265" s="26">
        <f>IF(B265="","",IFERROR(INDEX(Inscrições!$C:$C,MATCH(B265,Inscrições!$A:$A,0)),"Nº não encontrado"))</f>
        <v/>
      </c>
      <c r="D265" s="17" t="n"/>
      <c r="E265" s="18" t="n"/>
      <c r="F265" s="17" t="n"/>
      <c r="G265" s="17" t="n"/>
    </row>
    <row r="266">
      <c r="A266" s="24" t="n"/>
      <c r="B266" s="17" t="n"/>
      <c r="C266" s="26">
        <f>IF(B266="","",IFERROR(INDEX(Inscrições!$C:$C,MATCH(B266,Inscrições!$A:$A,0)),"Nº não encontrado"))</f>
        <v/>
      </c>
      <c r="D266" s="17" t="n"/>
      <c r="E266" s="18" t="n"/>
      <c r="F266" s="17" t="n"/>
      <c r="G266" s="17" t="n"/>
    </row>
    <row r="267">
      <c r="A267" s="24" t="n"/>
      <c r="B267" s="17" t="n"/>
      <c r="C267" s="26">
        <f>IF(B267="","",IFERROR(INDEX(Inscrições!$C:$C,MATCH(B267,Inscrições!$A:$A,0)),"Nº não encontrado"))</f>
        <v/>
      </c>
      <c r="D267" s="17" t="n"/>
      <c r="E267" s="18" t="n"/>
      <c r="F267" s="17" t="n"/>
      <c r="G267" s="17" t="n"/>
    </row>
    <row r="268">
      <c r="A268" s="24" t="n"/>
      <c r="B268" s="17" t="n"/>
      <c r="C268" s="26">
        <f>IF(B268="","",IFERROR(INDEX(Inscrições!$C:$C,MATCH(B268,Inscrições!$A:$A,0)),"Nº não encontrado"))</f>
        <v/>
      </c>
      <c r="D268" s="17" t="n"/>
      <c r="E268" s="18" t="n"/>
      <c r="F268" s="17" t="n"/>
      <c r="G268" s="17" t="n"/>
    </row>
    <row r="269">
      <c r="A269" s="24" t="n"/>
      <c r="B269" s="17" t="n"/>
      <c r="C269" s="26">
        <f>IF(B269="","",IFERROR(INDEX(Inscrições!$C:$C,MATCH(B269,Inscrições!$A:$A,0)),"Nº não encontrado"))</f>
        <v/>
      </c>
      <c r="D269" s="17" t="n"/>
      <c r="E269" s="18" t="n"/>
      <c r="F269" s="17" t="n"/>
      <c r="G269" s="17" t="n"/>
    </row>
    <row r="270">
      <c r="A270" s="24" t="n"/>
      <c r="B270" s="17" t="n"/>
      <c r="C270" s="26">
        <f>IF(B270="","",IFERROR(INDEX(Inscrições!$C:$C,MATCH(B270,Inscrições!$A:$A,0)),"Nº não encontrado"))</f>
        <v/>
      </c>
      <c r="D270" s="17" t="n"/>
      <c r="E270" s="18" t="n"/>
      <c r="F270" s="17" t="n"/>
      <c r="G270" s="17" t="n"/>
    </row>
    <row r="271">
      <c r="A271" s="24" t="n"/>
      <c r="B271" s="17" t="n"/>
      <c r="C271" s="26">
        <f>IF(B271="","",IFERROR(INDEX(Inscrições!$C:$C,MATCH(B271,Inscrições!$A:$A,0)),"Nº não encontrado"))</f>
        <v/>
      </c>
      <c r="D271" s="17" t="n"/>
      <c r="E271" s="18" t="n"/>
      <c r="F271" s="17" t="n"/>
      <c r="G271" s="17" t="n"/>
    </row>
    <row r="272">
      <c r="A272" s="24" t="n"/>
      <c r="B272" s="17" t="n"/>
      <c r="C272" s="26">
        <f>IF(B272="","",IFERROR(INDEX(Inscrições!$C:$C,MATCH(B272,Inscrições!$A:$A,0)),"Nº não encontrado"))</f>
        <v/>
      </c>
      <c r="D272" s="17" t="n"/>
      <c r="E272" s="18" t="n"/>
      <c r="F272" s="17" t="n"/>
      <c r="G272" s="17" t="n"/>
    </row>
    <row r="273">
      <c r="A273" s="24" t="n"/>
      <c r="B273" s="17" t="n"/>
      <c r="C273" s="26">
        <f>IF(B273="","",IFERROR(INDEX(Inscrições!$C:$C,MATCH(B273,Inscrições!$A:$A,0)),"Nº não encontrado"))</f>
        <v/>
      </c>
      <c r="D273" s="17" t="n"/>
      <c r="E273" s="18" t="n"/>
      <c r="F273" s="17" t="n"/>
      <c r="G273" s="17" t="n"/>
    </row>
    <row r="274">
      <c r="A274" s="24" t="n"/>
      <c r="B274" s="17" t="n"/>
      <c r="C274" s="26">
        <f>IF(B274="","",IFERROR(INDEX(Inscrições!$C:$C,MATCH(B274,Inscrições!$A:$A,0)),"Nº não encontrado"))</f>
        <v/>
      </c>
      <c r="D274" s="17" t="n"/>
      <c r="E274" s="18" t="n"/>
      <c r="F274" s="17" t="n"/>
      <c r="G274" s="17" t="n"/>
    </row>
    <row r="275">
      <c r="A275" s="24" t="n"/>
      <c r="B275" s="17" t="n"/>
      <c r="C275" s="26">
        <f>IF(B275="","",IFERROR(INDEX(Inscrições!$C:$C,MATCH(B275,Inscrições!$A:$A,0)),"Nº não encontrado"))</f>
        <v/>
      </c>
      <c r="D275" s="17" t="n"/>
      <c r="E275" s="18" t="n"/>
      <c r="F275" s="17" t="n"/>
      <c r="G275" s="17" t="n"/>
    </row>
    <row r="276">
      <c r="A276" s="24" t="n"/>
      <c r="B276" s="17" t="n"/>
      <c r="C276" s="26">
        <f>IF(B276="","",IFERROR(INDEX(Inscrições!$C:$C,MATCH(B276,Inscrições!$A:$A,0)),"Nº não encontrado"))</f>
        <v/>
      </c>
      <c r="D276" s="17" t="n"/>
      <c r="E276" s="18" t="n"/>
      <c r="F276" s="17" t="n"/>
      <c r="G276" s="17" t="n"/>
    </row>
    <row r="277">
      <c r="A277" s="24" t="n"/>
      <c r="B277" s="17" t="n"/>
      <c r="C277" s="26">
        <f>IF(B277="","",IFERROR(INDEX(Inscrições!$C:$C,MATCH(B277,Inscrições!$A:$A,0)),"Nº não encontrado"))</f>
        <v/>
      </c>
      <c r="D277" s="17" t="n"/>
      <c r="E277" s="18" t="n"/>
      <c r="F277" s="17" t="n"/>
      <c r="G277" s="17" t="n"/>
    </row>
    <row r="278">
      <c r="A278" s="24" t="n"/>
      <c r="B278" s="17" t="n"/>
      <c r="C278" s="26">
        <f>IF(B278="","",IFERROR(INDEX(Inscrições!$C:$C,MATCH(B278,Inscrições!$A:$A,0)),"Nº não encontrado"))</f>
        <v/>
      </c>
      <c r="D278" s="17" t="n"/>
      <c r="E278" s="18" t="n"/>
      <c r="F278" s="17" t="n"/>
      <c r="G278" s="17" t="n"/>
    </row>
    <row r="279">
      <c r="A279" s="24" t="n"/>
      <c r="B279" s="17" t="n"/>
      <c r="C279" s="26">
        <f>IF(B279="","",IFERROR(INDEX(Inscrições!$C:$C,MATCH(B279,Inscrições!$A:$A,0)),"Nº não encontrado"))</f>
        <v/>
      </c>
      <c r="D279" s="17" t="n"/>
      <c r="E279" s="18" t="n"/>
      <c r="F279" s="17" t="n"/>
      <c r="G279" s="17" t="n"/>
    </row>
    <row r="280">
      <c r="A280" s="24" t="n"/>
      <c r="B280" s="17" t="n"/>
      <c r="C280" s="26">
        <f>IF(B280="","",IFERROR(INDEX(Inscrições!$C:$C,MATCH(B280,Inscrições!$A:$A,0)),"Nº não encontrado"))</f>
        <v/>
      </c>
      <c r="D280" s="17" t="n"/>
      <c r="E280" s="18" t="n"/>
      <c r="F280" s="17" t="n"/>
      <c r="G280" s="17" t="n"/>
    </row>
    <row r="281">
      <c r="A281" s="24" t="n"/>
      <c r="B281" s="17" t="n"/>
      <c r="C281" s="26">
        <f>IF(B281="","",IFERROR(INDEX(Inscrições!$C:$C,MATCH(B281,Inscrições!$A:$A,0)),"Nº não encontrado"))</f>
        <v/>
      </c>
      <c r="D281" s="17" t="n"/>
      <c r="E281" s="18" t="n"/>
      <c r="F281" s="17" t="n"/>
      <c r="G281" s="17" t="n"/>
    </row>
    <row r="282">
      <c r="A282" s="24" t="n"/>
      <c r="B282" s="17" t="n"/>
      <c r="C282" s="26">
        <f>IF(B282="","",IFERROR(INDEX(Inscrições!$C:$C,MATCH(B282,Inscrições!$A:$A,0)),"Nº não encontrado"))</f>
        <v/>
      </c>
      <c r="D282" s="17" t="n"/>
      <c r="E282" s="18" t="n"/>
      <c r="F282" s="17" t="n"/>
      <c r="G282" s="17" t="n"/>
    </row>
    <row r="283">
      <c r="A283" s="24" t="n"/>
      <c r="B283" s="17" t="n"/>
      <c r="C283" s="26">
        <f>IF(B283="","",IFERROR(INDEX(Inscrições!$C:$C,MATCH(B283,Inscrições!$A:$A,0)),"Nº não encontrado"))</f>
        <v/>
      </c>
      <c r="D283" s="17" t="n"/>
      <c r="E283" s="18" t="n"/>
      <c r="F283" s="17" t="n"/>
      <c r="G283" s="17" t="n"/>
    </row>
    <row r="284">
      <c r="A284" s="24" t="n"/>
      <c r="B284" s="17" t="n"/>
      <c r="C284" s="26">
        <f>IF(B284="","",IFERROR(INDEX(Inscrições!$C:$C,MATCH(B284,Inscrições!$A:$A,0)),"Nº não encontrado"))</f>
        <v/>
      </c>
      <c r="D284" s="17" t="n"/>
      <c r="E284" s="18" t="n"/>
      <c r="F284" s="17" t="n"/>
      <c r="G284" s="17" t="n"/>
    </row>
    <row r="285">
      <c r="A285" s="24" t="n"/>
      <c r="B285" s="17" t="n"/>
      <c r="C285" s="26">
        <f>IF(B285="","",IFERROR(INDEX(Inscrições!$C:$C,MATCH(B285,Inscrições!$A:$A,0)),"Nº não encontrado"))</f>
        <v/>
      </c>
      <c r="D285" s="17" t="n"/>
      <c r="E285" s="18" t="n"/>
      <c r="F285" s="17" t="n"/>
      <c r="G285" s="17" t="n"/>
    </row>
    <row r="286">
      <c r="A286" s="24" t="n"/>
      <c r="B286" s="17" t="n"/>
      <c r="C286" s="26">
        <f>IF(B286="","",IFERROR(INDEX(Inscrições!$C:$C,MATCH(B286,Inscrições!$A:$A,0)),"Nº não encontrado"))</f>
        <v/>
      </c>
      <c r="D286" s="17" t="n"/>
      <c r="E286" s="18" t="n"/>
      <c r="F286" s="17" t="n"/>
      <c r="G286" s="17" t="n"/>
    </row>
    <row r="287">
      <c r="A287" s="24" t="n"/>
      <c r="B287" s="17" t="n"/>
      <c r="C287" s="26">
        <f>IF(B287="","",IFERROR(INDEX(Inscrições!$C:$C,MATCH(B287,Inscrições!$A:$A,0)),"Nº não encontrado"))</f>
        <v/>
      </c>
      <c r="D287" s="17" t="n"/>
      <c r="E287" s="18" t="n"/>
      <c r="F287" s="17" t="n"/>
      <c r="G287" s="17" t="n"/>
    </row>
    <row r="288">
      <c r="A288" s="24" t="n"/>
      <c r="B288" s="17" t="n"/>
      <c r="C288" s="26">
        <f>IF(B288="","",IFERROR(INDEX(Inscrições!$C:$C,MATCH(B288,Inscrições!$A:$A,0)),"Nº não encontrado"))</f>
        <v/>
      </c>
      <c r="D288" s="17" t="n"/>
      <c r="E288" s="18" t="n"/>
      <c r="F288" s="17" t="n"/>
      <c r="G288" s="17" t="n"/>
    </row>
    <row r="289">
      <c r="A289" s="24" t="n"/>
      <c r="B289" s="17" t="n"/>
      <c r="C289" s="26">
        <f>IF(B289="","",IFERROR(INDEX(Inscrições!$C:$C,MATCH(B289,Inscrições!$A:$A,0)),"Nº não encontrado"))</f>
        <v/>
      </c>
      <c r="D289" s="17" t="n"/>
      <c r="E289" s="18" t="n"/>
      <c r="F289" s="17" t="n"/>
      <c r="G289" s="17" t="n"/>
    </row>
    <row r="290">
      <c r="A290" s="24" t="n"/>
      <c r="B290" s="17" t="n"/>
      <c r="C290" s="26">
        <f>IF(B290="","",IFERROR(INDEX(Inscrições!$C:$C,MATCH(B290,Inscrições!$A:$A,0)),"Nº não encontrado"))</f>
        <v/>
      </c>
      <c r="D290" s="17" t="n"/>
      <c r="E290" s="18" t="n"/>
      <c r="F290" s="17" t="n"/>
      <c r="G290" s="17" t="n"/>
    </row>
    <row r="291">
      <c r="A291" s="24" t="n"/>
      <c r="B291" s="17" t="n"/>
      <c r="C291" s="26">
        <f>IF(B291="","",IFERROR(INDEX(Inscrições!$C:$C,MATCH(B291,Inscrições!$A:$A,0)),"Nº não encontrado"))</f>
        <v/>
      </c>
      <c r="D291" s="17" t="n"/>
      <c r="E291" s="18" t="n"/>
      <c r="F291" s="17" t="n"/>
      <c r="G291" s="17" t="n"/>
    </row>
    <row r="292">
      <c r="A292" s="24" t="n"/>
      <c r="B292" s="17" t="n"/>
      <c r="C292" s="26">
        <f>IF(B292="","",IFERROR(INDEX(Inscrições!$C:$C,MATCH(B292,Inscrições!$A:$A,0)),"Nº não encontrado"))</f>
        <v/>
      </c>
      <c r="D292" s="17" t="n"/>
      <c r="E292" s="18" t="n"/>
      <c r="F292" s="17" t="n"/>
      <c r="G292" s="17" t="n"/>
    </row>
    <row r="293">
      <c r="A293" s="24" t="n"/>
      <c r="B293" s="17" t="n"/>
      <c r="C293" s="26">
        <f>IF(B293="","",IFERROR(INDEX(Inscrições!$C:$C,MATCH(B293,Inscrições!$A:$A,0)),"Nº não encontrado"))</f>
        <v/>
      </c>
      <c r="D293" s="17" t="n"/>
      <c r="E293" s="18" t="n"/>
      <c r="F293" s="17" t="n"/>
      <c r="G293" s="17" t="n"/>
    </row>
    <row r="294">
      <c r="A294" s="24" t="n"/>
      <c r="B294" s="17" t="n"/>
      <c r="C294" s="26">
        <f>IF(B294="","",IFERROR(INDEX(Inscrições!$C:$C,MATCH(B294,Inscrições!$A:$A,0)),"Nº não encontrado"))</f>
        <v/>
      </c>
      <c r="D294" s="17" t="n"/>
      <c r="E294" s="18" t="n"/>
      <c r="F294" s="17" t="n"/>
      <c r="G294" s="17" t="n"/>
    </row>
    <row r="295">
      <c r="A295" s="24" t="n"/>
      <c r="B295" s="17" t="n"/>
      <c r="C295" s="26">
        <f>IF(B295="","",IFERROR(INDEX(Inscrições!$C:$C,MATCH(B295,Inscrições!$A:$A,0)),"Nº não encontrado"))</f>
        <v/>
      </c>
      <c r="D295" s="17" t="n"/>
      <c r="E295" s="18" t="n"/>
      <c r="F295" s="17" t="n"/>
      <c r="G295" s="17" t="n"/>
    </row>
    <row r="296">
      <c r="A296" s="24" t="n"/>
      <c r="B296" s="17" t="n"/>
      <c r="C296" s="26">
        <f>IF(B296="","",IFERROR(INDEX(Inscrições!$C:$C,MATCH(B296,Inscrições!$A:$A,0)),"Nº não encontrado"))</f>
        <v/>
      </c>
      <c r="D296" s="17" t="n"/>
      <c r="E296" s="18" t="n"/>
      <c r="F296" s="17" t="n"/>
      <c r="G296" s="17" t="n"/>
    </row>
    <row r="297">
      <c r="A297" s="24" t="n"/>
      <c r="B297" s="17" t="n"/>
      <c r="C297" s="26">
        <f>IF(B297="","",IFERROR(INDEX(Inscrições!$C:$C,MATCH(B297,Inscrições!$A:$A,0)),"Nº não encontrado"))</f>
        <v/>
      </c>
      <c r="D297" s="17" t="n"/>
      <c r="E297" s="18" t="n"/>
      <c r="F297" s="17" t="n"/>
      <c r="G297" s="17" t="n"/>
    </row>
    <row r="298">
      <c r="A298" s="24" t="n"/>
      <c r="B298" s="17" t="n"/>
      <c r="C298" s="26">
        <f>IF(B298="","",IFERROR(INDEX(Inscrições!$C:$C,MATCH(B298,Inscrições!$A:$A,0)),"Nº não encontrado"))</f>
        <v/>
      </c>
      <c r="D298" s="17" t="n"/>
      <c r="E298" s="18" t="n"/>
      <c r="F298" s="17" t="n"/>
      <c r="G298" s="17" t="n"/>
    </row>
    <row r="299">
      <c r="A299" s="24" t="n"/>
      <c r="B299" s="17" t="n"/>
      <c r="C299" s="26">
        <f>IF(B299="","",IFERROR(INDEX(Inscrições!$C:$C,MATCH(B299,Inscrições!$A:$A,0)),"Nº não encontrado"))</f>
        <v/>
      </c>
      <c r="D299" s="17" t="n"/>
      <c r="E299" s="18" t="n"/>
      <c r="F299" s="17" t="n"/>
      <c r="G299" s="17" t="n"/>
    </row>
    <row r="300">
      <c r="A300" s="24" t="n"/>
      <c r="B300" s="17" t="n"/>
      <c r="C300" s="26">
        <f>IF(B300="","",IFERROR(INDEX(Inscrições!$C:$C,MATCH(B300,Inscrições!$A:$A,0)),"Nº não encontrado"))</f>
        <v/>
      </c>
      <c r="D300" s="17" t="n"/>
      <c r="E300" s="18" t="n"/>
      <c r="F300" s="17" t="n"/>
      <c r="G300" s="17" t="n"/>
    </row>
    <row r="301">
      <c r="A301" s="24" t="n"/>
      <c r="B301" s="17" t="n"/>
      <c r="C301" s="26">
        <f>IF(B301="","",IFERROR(INDEX(Inscrições!$C:$C,MATCH(B301,Inscrições!$A:$A,0)),"Nº não encontrado"))</f>
        <v/>
      </c>
      <c r="D301" s="17" t="n"/>
      <c r="E301" s="18" t="n"/>
      <c r="F301" s="17" t="n"/>
      <c r="G301" s="17" t="n"/>
    </row>
    <row r="302">
      <c r="A302" s="24" t="n"/>
      <c r="B302" s="17" t="n"/>
      <c r="C302" s="26">
        <f>IF(B302="","",IFERROR(INDEX(Inscrições!$C:$C,MATCH(B302,Inscrições!$A:$A,0)),"Nº não encontrado"))</f>
        <v/>
      </c>
      <c r="D302" s="17" t="n"/>
      <c r="E302" s="18" t="n"/>
      <c r="F302" s="17" t="n"/>
      <c r="G302" s="17" t="n"/>
    </row>
    <row r="303">
      <c r="A303" s="24" t="n"/>
      <c r="B303" s="17" t="n"/>
      <c r="C303" s="26">
        <f>IF(B303="","",IFERROR(INDEX(Inscrições!$C:$C,MATCH(B303,Inscrições!$A:$A,0)),"Nº não encontrado"))</f>
        <v/>
      </c>
      <c r="D303" s="17" t="n"/>
      <c r="E303" s="18" t="n"/>
      <c r="F303" s="17" t="n"/>
      <c r="G303" s="17" t="n"/>
    </row>
    <row r="304">
      <c r="A304" s="24" t="n"/>
      <c r="B304" s="17" t="n"/>
      <c r="C304" s="26">
        <f>IF(B304="","",IFERROR(INDEX(Inscrições!$C:$C,MATCH(B304,Inscrições!$A:$A,0)),"Nº não encontrado"))</f>
        <v/>
      </c>
      <c r="D304" s="17" t="n"/>
      <c r="E304" s="18" t="n"/>
      <c r="F304" s="17" t="n"/>
      <c r="G304" s="17" t="n"/>
    </row>
    <row r="305">
      <c r="A305" s="24" t="n"/>
      <c r="B305" s="17" t="n"/>
      <c r="C305" s="26">
        <f>IF(B305="","",IFERROR(INDEX(Inscrições!$C:$C,MATCH(B305,Inscrições!$A:$A,0)),"Nº não encontrado"))</f>
        <v/>
      </c>
      <c r="D305" s="17" t="n"/>
      <c r="E305" s="18" t="n"/>
      <c r="F305" s="17" t="n"/>
      <c r="G305" s="17" t="n"/>
    </row>
    <row r="306">
      <c r="A306" s="24" t="n"/>
      <c r="B306" s="17" t="n"/>
      <c r="C306" s="26">
        <f>IF(B306="","",IFERROR(INDEX(Inscrições!$C:$C,MATCH(B306,Inscrições!$A:$A,0)),"Nº não encontrado"))</f>
        <v/>
      </c>
      <c r="D306" s="17" t="n"/>
      <c r="E306" s="18" t="n"/>
      <c r="F306" s="17" t="n"/>
      <c r="G306" s="17" t="n"/>
    </row>
    <row r="307">
      <c r="A307" s="24" t="n"/>
      <c r="B307" s="17" t="n"/>
      <c r="C307" s="26">
        <f>IF(B307="","",IFERROR(INDEX(Inscrições!$C:$C,MATCH(B307,Inscrições!$A:$A,0)),"Nº não encontrado"))</f>
        <v/>
      </c>
      <c r="D307" s="17" t="n"/>
      <c r="E307" s="18" t="n"/>
      <c r="F307" s="17" t="n"/>
      <c r="G307" s="17" t="n"/>
    </row>
    <row r="308">
      <c r="A308" s="24" t="n"/>
      <c r="B308" s="17" t="n"/>
      <c r="C308" s="26">
        <f>IF(B308="","",IFERROR(INDEX(Inscrições!$C:$C,MATCH(B308,Inscrições!$A:$A,0)),"Nº não encontrado"))</f>
        <v/>
      </c>
      <c r="D308" s="17" t="n"/>
      <c r="E308" s="18" t="n"/>
      <c r="F308" s="17" t="n"/>
      <c r="G308" s="17" t="n"/>
    </row>
    <row r="309">
      <c r="A309" s="24" t="n"/>
      <c r="B309" s="17" t="n"/>
      <c r="C309" s="26">
        <f>IF(B309="","",IFERROR(INDEX(Inscrições!$C:$C,MATCH(B309,Inscrições!$A:$A,0)),"Nº não encontrado"))</f>
        <v/>
      </c>
      <c r="D309" s="17" t="n"/>
      <c r="E309" s="18" t="n"/>
      <c r="F309" s="17" t="n"/>
      <c r="G309" s="17" t="n"/>
    </row>
    <row r="310">
      <c r="A310" s="24" t="n"/>
      <c r="B310" s="17" t="n"/>
      <c r="C310" s="26">
        <f>IF(B310="","",IFERROR(INDEX(Inscrições!$C:$C,MATCH(B310,Inscrições!$A:$A,0)),"Nº não encontrado"))</f>
        <v/>
      </c>
      <c r="D310" s="17" t="n"/>
      <c r="E310" s="18" t="n"/>
      <c r="F310" s="17" t="n"/>
      <c r="G310" s="17" t="n"/>
    </row>
    <row r="311">
      <c r="A311" s="24" t="n"/>
      <c r="B311" s="17" t="n"/>
      <c r="C311" s="26">
        <f>IF(B311="","",IFERROR(INDEX(Inscrições!$C:$C,MATCH(B311,Inscrições!$A:$A,0)),"Nº não encontrado"))</f>
        <v/>
      </c>
      <c r="D311" s="17" t="n"/>
      <c r="E311" s="18" t="n"/>
      <c r="F311" s="17" t="n"/>
      <c r="G311" s="17" t="n"/>
    </row>
    <row r="312">
      <c r="A312" s="24" t="n"/>
      <c r="B312" s="17" t="n"/>
      <c r="C312" s="26">
        <f>IF(B312="","",IFERROR(INDEX(Inscrições!$C:$C,MATCH(B312,Inscrições!$A:$A,0)),"Nº não encontrado"))</f>
        <v/>
      </c>
      <c r="D312" s="17" t="n"/>
      <c r="E312" s="18" t="n"/>
      <c r="F312" s="17" t="n"/>
      <c r="G312" s="17" t="n"/>
    </row>
    <row r="313">
      <c r="A313" s="24" t="n"/>
      <c r="B313" s="17" t="n"/>
      <c r="C313" s="26">
        <f>IF(B313="","",IFERROR(INDEX(Inscrições!$C:$C,MATCH(B313,Inscrições!$A:$A,0)),"Nº não encontrado"))</f>
        <v/>
      </c>
      <c r="D313" s="17" t="n"/>
      <c r="E313" s="18" t="n"/>
      <c r="F313" s="17" t="n"/>
      <c r="G313" s="17" t="n"/>
    </row>
    <row r="314">
      <c r="A314" s="24" t="n"/>
      <c r="B314" s="17" t="n"/>
      <c r="C314" s="26">
        <f>IF(B314="","",IFERROR(INDEX(Inscrições!$C:$C,MATCH(B314,Inscrições!$A:$A,0)),"Nº não encontrado"))</f>
        <v/>
      </c>
      <c r="D314" s="17" t="n"/>
      <c r="E314" s="18" t="n"/>
      <c r="F314" s="17" t="n"/>
      <c r="G314" s="17" t="n"/>
    </row>
    <row r="315">
      <c r="A315" s="24" t="n"/>
      <c r="B315" s="17" t="n"/>
      <c r="C315" s="26">
        <f>IF(B315="","",IFERROR(INDEX(Inscrições!$C:$C,MATCH(B315,Inscrições!$A:$A,0)),"Nº não encontrado"))</f>
        <v/>
      </c>
      <c r="D315" s="17" t="n"/>
      <c r="E315" s="18" t="n"/>
      <c r="F315" s="17" t="n"/>
      <c r="G315" s="17" t="n"/>
    </row>
    <row r="316">
      <c r="A316" s="24" t="n"/>
      <c r="B316" s="17" t="n"/>
      <c r="C316" s="26">
        <f>IF(B316="","",IFERROR(INDEX(Inscrições!$C:$C,MATCH(B316,Inscrições!$A:$A,0)),"Nº não encontrado"))</f>
        <v/>
      </c>
      <c r="D316" s="17" t="n"/>
      <c r="E316" s="18" t="n"/>
      <c r="F316" s="17" t="n"/>
      <c r="G316" s="17" t="n"/>
    </row>
    <row r="317">
      <c r="A317" s="24" t="n"/>
      <c r="B317" s="17" t="n"/>
      <c r="C317" s="26">
        <f>IF(B317="","",IFERROR(INDEX(Inscrições!$C:$C,MATCH(B317,Inscrições!$A:$A,0)),"Nº não encontrado"))</f>
        <v/>
      </c>
      <c r="D317" s="17" t="n"/>
      <c r="E317" s="18" t="n"/>
      <c r="F317" s="17" t="n"/>
      <c r="G317" s="17" t="n"/>
    </row>
    <row r="318">
      <c r="A318" s="24" t="n"/>
      <c r="B318" s="17" t="n"/>
      <c r="C318" s="26">
        <f>IF(B318="","",IFERROR(INDEX(Inscrições!$C:$C,MATCH(B318,Inscrições!$A:$A,0)),"Nº não encontrado"))</f>
        <v/>
      </c>
      <c r="D318" s="17" t="n"/>
      <c r="E318" s="18" t="n"/>
      <c r="F318" s="17" t="n"/>
      <c r="G318" s="17" t="n"/>
    </row>
    <row r="319">
      <c r="A319" s="24" t="n"/>
      <c r="B319" s="17" t="n"/>
      <c r="C319" s="26">
        <f>IF(B319="","",IFERROR(INDEX(Inscrições!$C:$C,MATCH(B319,Inscrições!$A:$A,0)),"Nº não encontrado"))</f>
        <v/>
      </c>
      <c r="D319" s="17" t="n"/>
      <c r="E319" s="18" t="n"/>
      <c r="F319" s="17" t="n"/>
      <c r="G319" s="17" t="n"/>
    </row>
    <row r="320">
      <c r="A320" s="24" t="n"/>
      <c r="B320" s="17" t="n"/>
      <c r="C320" s="26">
        <f>IF(B320="","",IFERROR(INDEX(Inscrições!$C:$C,MATCH(B320,Inscrições!$A:$A,0)),"Nº não encontrado"))</f>
        <v/>
      </c>
      <c r="D320" s="17" t="n"/>
      <c r="E320" s="18" t="n"/>
      <c r="F320" s="17" t="n"/>
      <c r="G320" s="17" t="n"/>
    </row>
    <row r="321">
      <c r="A321" s="24" t="n"/>
      <c r="B321" s="17" t="n"/>
      <c r="C321" s="26">
        <f>IF(B321="","",IFERROR(INDEX(Inscrições!$C:$C,MATCH(B321,Inscrições!$A:$A,0)),"Nº não encontrado"))</f>
        <v/>
      </c>
      <c r="D321" s="17" t="n"/>
      <c r="E321" s="18" t="n"/>
      <c r="F321" s="17" t="n"/>
      <c r="G321" s="17" t="n"/>
    </row>
    <row r="322">
      <c r="A322" s="24" t="n"/>
      <c r="B322" s="17" t="n"/>
      <c r="C322" s="26">
        <f>IF(B322="","",IFERROR(INDEX(Inscrições!$C:$C,MATCH(B322,Inscrições!$A:$A,0)),"Nº não encontrado"))</f>
        <v/>
      </c>
      <c r="D322" s="17" t="n"/>
      <c r="E322" s="18" t="n"/>
      <c r="F322" s="17" t="n"/>
      <c r="G322" s="17" t="n"/>
    </row>
    <row r="323">
      <c r="A323" s="24" t="n"/>
      <c r="B323" s="17" t="n"/>
      <c r="C323" s="26">
        <f>IF(B323="","",IFERROR(INDEX(Inscrições!$C:$C,MATCH(B323,Inscrições!$A:$A,0)),"Nº não encontrado"))</f>
        <v/>
      </c>
      <c r="D323" s="17" t="n"/>
      <c r="E323" s="18" t="n"/>
      <c r="F323" s="17" t="n"/>
      <c r="G323" s="17" t="n"/>
    </row>
    <row r="324">
      <c r="A324" s="24" t="n"/>
      <c r="B324" s="17" t="n"/>
      <c r="C324" s="26">
        <f>IF(B324="","",IFERROR(INDEX(Inscrições!$C:$C,MATCH(B324,Inscrições!$A:$A,0)),"Nº não encontrado"))</f>
        <v/>
      </c>
      <c r="D324" s="17" t="n"/>
      <c r="E324" s="18" t="n"/>
      <c r="F324" s="17" t="n"/>
      <c r="G324" s="17" t="n"/>
    </row>
    <row r="325">
      <c r="A325" s="24" t="n"/>
      <c r="B325" s="17" t="n"/>
      <c r="C325" s="26">
        <f>IF(B325="","",IFERROR(INDEX(Inscrições!$C:$C,MATCH(B325,Inscrições!$A:$A,0)),"Nº não encontrado"))</f>
        <v/>
      </c>
      <c r="D325" s="17" t="n"/>
      <c r="E325" s="18" t="n"/>
      <c r="F325" s="17" t="n"/>
      <c r="G325" s="17" t="n"/>
    </row>
    <row r="326">
      <c r="A326" s="24" t="n"/>
      <c r="B326" s="17" t="n"/>
      <c r="C326" s="26">
        <f>IF(B326="","",IFERROR(INDEX(Inscrições!$C:$C,MATCH(B326,Inscrições!$A:$A,0)),"Nº não encontrado"))</f>
        <v/>
      </c>
      <c r="D326" s="17" t="n"/>
      <c r="E326" s="18" t="n"/>
      <c r="F326" s="17" t="n"/>
      <c r="G326" s="17" t="n"/>
    </row>
    <row r="327">
      <c r="A327" s="24" t="n"/>
      <c r="B327" s="17" t="n"/>
      <c r="C327" s="26">
        <f>IF(B327="","",IFERROR(INDEX(Inscrições!$C:$C,MATCH(B327,Inscrições!$A:$A,0)),"Nº não encontrado"))</f>
        <v/>
      </c>
      <c r="D327" s="17" t="n"/>
      <c r="E327" s="18" t="n"/>
      <c r="F327" s="17" t="n"/>
      <c r="G327" s="17" t="n"/>
    </row>
    <row r="328">
      <c r="A328" s="24" t="n"/>
      <c r="B328" s="17" t="n"/>
      <c r="C328" s="26">
        <f>IF(B328="","",IFERROR(INDEX(Inscrições!$C:$C,MATCH(B328,Inscrições!$A:$A,0)),"Nº não encontrado"))</f>
        <v/>
      </c>
      <c r="D328" s="17" t="n"/>
      <c r="E328" s="18" t="n"/>
      <c r="F328" s="17" t="n"/>
      <c r="G328" s="17" t="n"/>
    </row>
    <row r="329">
      <c r="A329" s="24" t="n"/>
      <c r="B329" s="17" t="n"/>
      <c r="C329" s="26">
        <f>IF(B329="","",IFERROR(INDEX(Inscrições!$C:$C,MATCH(B329,Inscrições!$A:$A,0)),"Nº não encontrado"))</f>
        <v/>
      </c>
      <c r="D329" s="17" t="n"/>
      <c r="E329" s="18" t="n"/>
      <c r="F329" s="17" t="n"/>
      <c r="G329" s="17" t="n"/>
    </row>
    <row r="330">
      <c r="A330" s="24" t="n"/>
      <c r="B330" s="17" t="n"/>
      <c r="C330" s="26">
        <f>IF(B330="","",IFERROR(INDEX(Inscrições!$C:$C,MATCH(B330,Inscrições!$A:$A,0)),"Nº não encontrado"))</f>
        <v/>
      </c>
      <c r="D330" s="17" t="n"/>
      <c r="E330" s="18" t="n"/>
      <c r="F330" s="17" t="n"/>
      <c r="G330" s="17" t="n"/>
    </row>
    <row r="331">
      <c r="A331" s="24" t="n"/>
      <c r="B331" s="17" t="n"/>
      <c r="C331" s="26">
        <f>IF(B331="","",IFERROR(INDEX(Inscrições!$C:$C,MATCH(B331,Inscrições!$A:$A,0)),"Nº não encontrado"))</f>
        <v/>
      </c>
      <c r="D331" s="17" t="n"/>
      <c r="E331" s="18" t="n"/>
      <c r="F331" s="17" t="n"/>
      <c r="G331" s="17" t="n"/>
    </row>
    <row r="332">
      <c r="A332" s="24" t="n"/>
      <c r="B332" s="17" t="n"/>
      <c r="C332" s="26">
        <f>IF(B332="","",IFERROR(INDEX(Inscrições!$C:$C,MATCH(B332,Inscrições!$A:$A,0)),"Nº não encontrado"))</f>
        <v/>
      </c>
      <c r="D332" s="17" t="n"/>
      <c r="E332" s="18" t="n"/>
      <c r="F332" s="17" t="n"/>
      <c r="G332" s="17" t="n"/>
    </row>
    <row r="333">
      <c r="A333" s="24" t="n"/>
      <c r="B333" s="17" t="n"/>
      <c r="C333" s="26">
        <f>IF(B333="","",IFERROR(INDEX(Inscrições!$C:$C,MATCH(B333,Inscrições!$A:$A,0)),"Nº não encontrado"))</f>
        <v/>
      </c>
      <c r="D333" s="17" t="n"/>
      <c r="E333" s="18" t="n"/>
      <c r="F333" s="17" t="n"/>
      <c r="G333" s="17" t="n"/>
    </row>
    <row r="334">
      <c r="A334" s="24" t="n"/>
      <c r="B334" s="17" t="n"/>
      <c r="C334" s="26">
        <f>IF(B334="","",IFERROR(INDEX(Inscrições!$C:$C,MATCH(B334,Inscrições!$A:$A,0)),"Nº não encontrado"))</f>
        <v/>
      </c>
      <c r="D334" s="17" t="n"/>
      <c r="E334" s="18" t="n"/>
      <c r="F334" s="17" t="n"/>
      <c r="G334" s="17" t="n"/>
    </row>
    <row r="335">
      <c r="A335" s="24" t="n"/>
      <c r="B335" s="17" t="n"/>
      <c r="C335" s="26">
        <f>IF(B335="","",IFERROR(INDEX(Inscrições!$C:$C,MATCH(B335,Inscrições!$A:$A,0)),"Nº não encontrado"))</f>
        <v/>
      </c>
      <c r="D335" s="17" t="n"/>
      <c r="E335" s="18" t="n"/>
      <c r="F335" s="17" t="n"/>
      <c r="G335" s="17" t="n"/>
    </row>
    <row r="336">
      <c r="A336" s="24" t="n"/>
      <c r="B336" s="17" t="n"/>
      <c r="C336" s="26">
        <f>IF(B336="","",IFERROR(INDEX(Inscrições!$C:$C,MATCH(B336,Inscrições!$A:$A,0)),"Nº não encontrado"))</f>
        <v/>
      </c>
      <c r="D336" s="17" t="n"/>
      <c r="E336" s="18" t="n"/>
      <c r="F336" s="17" t="n"/>
      <c r="G336" s="17" t="n"/>
    </row>
    <row r="337">
      <c r="A337" s="24" t="n"/>
      <c r="B337" s="17" t="n"/>
      <c r="C337" s="26">
        <f>IF(B337="","",IFERROR(INDEX(Inscrições!$C:$C,MATCH(B337,Inscrições!$A:$A,0)),"Nº não encontrado"))</f>
        <v/>
      </c>
      <c r="D337" s="17" t="n"/>
      <c r="E337" s="18" t="n"/>
      <c r="F337" s="17" t="n"/>
      <c r="G337" s="17" t="n"/>
    </row>
    <row r="338">
      <c r="A338" s="24" t="n"/>
      <c r="B338" s="17" t="n"/>
      <c r="C338" s="26">
        <f>IF(B338="","",IFERROR(INDEX(Inscrições!$C:$C,MATCH(B338,Inscrições!$A:$A,0)),"Nº não encontrado"))</f>
        <v/>
      </c>
      <c r="D338" s="17" t="n"/>
      <c r="E338" s="18" t="n"/>
      <c r="F338" s="17" t="n"/>
      <c r="G338" s="17" t="n"/>
    </row>
    <row r="339">
      <c r="A339" s="24" t="n"/>
      <c r="B339" s="17" t="n"/>
      <c r="C339" s="26">
        <f>IF(B339="","",IFERROR(INDEX(Inscrições!$C:$C,MATCH(B339,Inscrições!$A:$A,0)),"Nº não encontrado"))</f>
        <v/>
      </c>
      <c r="D339" s="17" t="n"/>
      <c r="E339" s="18" t="n"/>
      <c r="F339" s="17" t="n"/>
      <c r="G339" s="17" t="n"/>
    </row>
    <row r="340">
      <c r="A340" s="24" t="n"/>
      <c r="B340" s="17" t="n"/>
      <c r="C340" s="26">
        <f>IF(B340="","",IFERROR(INDEX(Inscrições!$C:$C,MATCH(B340,Inscrições!$A:$A,0)),"Nº não encontrado"))</f>
        <v/>
      </c>
      <c r="D340" s="17" t="n"/>
      <c r="E340" s="18" t="n"/>
      <c r="F340" s="17" t="n"/>
      <c r="G340" s="17" t="n"/>
    </row>
    <row r="341">
      <c r="A341" s="24" t="n"/>
      <c r="B341" s="17" t="n"/>
      <c r="C341" s="26">
        <f>IF(B341="","",IFERROR(INDEX(Inscrições!$C:$C,MATCH(B341,Inscrições!$A:$A,0)),"Nº não encontrado"))</f>
        <v/>
      </c>
      <c r="D341" s="17" t="n"/>
      <c r="E341" s="18" t="n"/>
      <c r="F341" s="17" t="n"/>
      <c r="G341" s="17" t="n"/>
    </row>
    <row r="342">
      <c r="A342" s="24" t="n"/>
      <c r="B342" s="17" t="n"/>
      <c r="C342" s="26">
        <f>IF(B342="","",IFERROR(INDEX(Inscrições!$C:$C,MATCH(B342,Inscrições!$A:$A,0)),"Nº não encontrado"))</f>
        <v/>
      </c>
      <c r="D342" s="17" t="n"/>
      <c r="E342" s="18" t="n"/>
      <c r="F342" s="17" t="n"/>
      <c r="G342" s="17" t="n"/>
    </row>
    <row r="343">
      <c r="A343" s="24" t="n"/>
      <c r="B343" s="17" t="n"/>
      <c r="C343" s="26">
        <f>IF(B343="","",IFERROR(INDEX(Inscrições!$C:$C,MATCH(B343,Inscrições!$A:$A,0)),"Nº não encontrado"))</f>
        <v/>
      </c>
      <c r="D343" s="17" t="n"/>
      <c r="E343" s="18" t="n"/>
      <c r="F343" s="17" t="n"/>
      <c r="G343" s="17" t="n"/>
    </row>
    <row r="344">
      <c r="A344" s="24" t="n"/>
      <c r="B344" s="17" t="n"/>
      <c r="C344" s="26">
        <f>IF(B344="","",IFERROR(INDEX(Inscrições!$C:$C,MATCH(B344,Inscrições!$A:$A,0)),"Nº não encontrado"))</f>
        <v/>
      </c>
      <c r="D344" s="17" t="n"/>
      <c r="E344" s="18" t="n"/>
      <c r="F344" s="17" t="n"/>
      <c r="G344" s="17" t="n"/>
    </row>
    <row r="345">
      <c r="A345" s="24" t="n"/>
      <c r="B345" s="17" t="n"/>
      <c r="C345" s="26">
        <f>IF(B345="","",IFERROR(INDEX(Inscrições!$C:$C,MATCH(B345,Inscrições!$A:$A,0)),"Nº não encontrado"))</f>
        <v/>
      </c>
      <c r="D345" s="17" t="n"/>
      <c r="E345" s="18" t="n"/>
      <c r="F345" s="17" t="n"/>
      <c r="G345" s="17" t="n"/>
    </row>
    <row r="346">
      <c r="A346" s="24" t="n"/>
      <c r="B346" s="17" t="n"/>
      <c r="C346" s="26">
        <f>IF(B346="","",IFERROR(INDEX(Inscrições!$C:$C,MATCH(B346,Inscrições!$A:$A,0)),"Nº não encontrado"))</f>
        <v/>
      </c>
      <c r="D346" s="17" t="n"/>
      <c r="E346" s="18" t="n"/>
      <c r="F346" s="17" t="n"/>
      <c r="G346" s="17" t="n"/>
    </row>
    <row r="347">
      <c r="A347" s="24" t="n"/>
      <c r="B347" s="17" t="n"/>
      <c r="C347" s="26">
        <f>IF(B347="","",IFERROR(INDEX(Inscrições!$C:$C,MATCH(B347,Inscrições!$A:$A,0)),"Nº não encontrado"))</f>
        <v/>
      </c>
      <c r="D347" s="17" t="n"/>
      <c r="E347" s="18" t="n"/>
      <c r="F347" s="17" t="n"/>
      <c r="G347" s="17" t="n"/>
    </row>
    <row r="348">
      <c r="A348" s="24" t="n"/>
      <c r="B348" s="17" t="n"/>
      <c r="C348" s="26">
        <f>IF(B348="","",IFERROR(INDEX(Inscrições!$C:$C,MATCH(B348,Inscrições!$A:$A,0)),"Nº não encontrado"))</f>
        <v/>
      </c>
      <c r="D348" s="17" t="n"/>
      <c r="E348" s="18" t="n"/>
      <c r="F348" s="17" t="n"/>
      <c r="G348" s="17" t="n"/>
    </row>
    <row r="349">
      <c r="A349" s="24" t="n"/>
      <c r="B349" s="17" t="n"/>
      <c r="C349" s="26">
        <f>IF(B349="","",IFERROR(INDEX(Inscrições!$C:$C,MATCH(B349,Inscrições!$A:$A,0)),"Nº não encontrado"))</f>
        <v/>
      </c>
      <c r="D349" s="17" t="n"/>
      <c r="E349" s="18" t="n"/>
      <c r="F349" s="17" t="n"/>
      <c r="G349" s="17" t="n"/>
    </row>
    <row r="350">
      <c r="A350" s="24" t="n"/>
      <c r="B350" s="17" t="n"/>
      <c r="C350" s="26">
        <f>IF(B350="","",IFERROR(INDEX(Inscrições!$C:$C,MATCH(B350,Inscrições!$A:$A,0)),"Nº não encontrado"))</f>
        <v/>
      </c>
      <c r="D350" s="17" t="n"/>
      <c r="E350" s="18" t="n"/>
      <c r="F350" s="17" t="n"/>
      <c r="G350" s="17" t="n"/>
    </row>
    <row r="351">
      <c r="A351" s="24" t="n"/>
      <c r="B351" s="17" t="n"/>
      <c r="C351" s="26">
        <f>IF(B351="","",IFERROR(INDEX(Inscrições!$C:$C,MATCH(B351,Inscrições!$A:$A,0)),"Nº não encontrado"))</f>
        <v/>
      </c>
      <c r="D351" s="17" t="n"/>
      <c r="E351" s="18" t="n"/>
      <c r="F351" s="17" t="n"/>
      <c r="G351" s="17" t="n"/>
    </row>
    <row r="352">
      <c r="A352" s="24" t="n"/>
      <c r="B352" s="17" t="n"/>
      <c r="C352" s="26">
        <f>IF(B352="","",IFERROR(INDEX(Inscrições!$C:$C,MATCH(B352,Inscrições!$A:$A,0)),"Nº não encontrado"))</f>
        <v/>
      </c>
      <c r="D352" s="17" t="n"/>
      <c r="E352" s="18" t="n"/>
      <c r="F352" s="17" t="n"/>
      <c r="G352" s="17" t="n"/>
    </row>
    <row r="353">
      <c r="A353" s="24" t="n"/>
      <c r="B353" s="17" t="n"/>
      <c r="C353" s="26">
        <f>IF(B353="","",IFERROR(INDEX(Inscrições!$C:$C,MATCH(B353,Inscrições!$A:$A,0)),"Nº não encontrado"))</f>
        <v/>
      </c>
      <c r="D353" s="17" t="n"/>
      <c r="E353" s="18" t="n"/>
      <c r="F353" s="17" t="n"/>
      <c r="G353" s="17" t="n"/>
    </row>
    <row r="354">
      <c r="A354" s="24" t="n"/>
      <c r="B354" s="17" t="n"/>
      <c r="C354" s="26">
        <f>IF(B354="","",IFERROR(INDEX(Inscrições!$C:$C,MATCH(B354,Inscrições!$A:$A,0)),"Nº não encontrado"))</f>
        <v/>
      </c>
      <c r="D354" s="17" t="n"/>
      <c r="E354" s="18" t="n"/>
      <c r="F354" s="17" t="n"/>
      <c r="G354" s="17" t="n"/>
    </row>
    <row r="355">
      <c r="A355" s="24" t="n"/>
      <c r="B355" s="17" t="n"/>
      <c r="C355" s="26">
        <f>IF(B355="","",IFERROR(INDEX(Inscrições!$C:$C,MATCH(B355,Inscrições!$A:$A,0)),"Nº não encontrado"))</f>
        <v/>
      </c>
      <c r="D355" s="17" t="n"/>
      <c r="E355" s="18" t="n"/>
      <c r="F355" s="17" t="n"/>
      <c r="G355" s="17" t="n"/>
    </row>
    <row r="356">
      <c r="A356" s="24" t="n"/>
      <c r="B356" s="17" t="n"/>
      <c r="C356" s="26">
        <f>IF(B356="","",IFERROR(INDEX(Inscrições!$C:$C,MATCH(B356,Inscrições!$A:$A,0)),"Nº não encontrado"))</f>
        <v/>
      </c>
      <c r="D356" s="17" t="n"/>
      <c r="E356" s="18" t="n"/>
      <c r="F356" s="17" t="n"/>
      <c r="G356" s="17" t="n"/>
    </row>
    <row r="357">
      <c r="A357" s="24" t="n"/>
      <c r="B357" s="17" t="n"/>
      <c r="C357" s="26">
        <f>IF(B357="","",IFERROR(INDEX(Inscrições!$C:$C,MATCH(B357,Inscrições!$A:$A,0)),"Nº não encontrado"))</f>
        <v/>
      </c>
      <c r="D357" s="17" t="n"/>
      <c r="E357" s="18" t="n"/>
      <c r="F357" s="17" t="n"/>
      <c r="G357" s="17" t="n"/>
    </row>
    <row r="358">
      <c r="A358" s="24" t="n"/>
      <c r="B358" s="17" t="n"/>
      <c r="C358" s="26">
        <f>IF(B358="","",IFERROR(INDEX(Inscrições!$C:$C,MATCH(B358,Inscrições!$A:$A,0)),"Nº não encontrado"))</f>
        <v/>
      </c>
      <c r="D358" s="17" t="n"/>
      <c r="E358" s="18" t="n"/>
      <c r="F358" s="17" t="n"/>
      <c r="G358" s="17" t="n"/>
    </row>
    <row r="359">
      <c r="A359" s="24" t="n"/>
      <c r="B359" s="17" t="n"/>
      <c r="C359" s="26">
        <f>IF(B359="","",IFERROR(INDEX(Inscrições!$C:$C,MATCH(B359,Inscrições!$A:$A,0)),"Nº não encontrado"))</f>
        <v/>
      </c>
      <c r="D359" s="17" t="n"/>
      <c r="E359" s="18" t="n"/>
      <c r="F359" s="17" t="n"/>
      <c r="G359" s="17" t="n"/>
    </row>
    <row r="360">
      <c r="A360" s="24" t="n"/>
      <c r="B360" s="17" t="n"/>
      <c r="C360" s="26">
        <f>IF(B360="","",IFERROR(INDEX(Inscrições!$C:$C,MATCH(B360,Inscrições!$A:$A,0)),"Nº não encontrado"))</f>
        <v/>
      </c>
      <c r="D360" s="17" t="n"/>
      <c r="E360" s="18" t="n"/>
      <c r="F360" s="17" t="n"/>
      <c r="G360" s="17" t="n"/>
    </row>
    <row r="361">
      <c r="A361" s="24" t="n"/>
      <c r="B361" s="17" t="n"/>
      <c r="C361" s="26">
        <f>IF(B361="","",IFERROR(INDEX(Inscrições!$C:$C,MATCH(B361,Inscrições!$A:$A,0)),"Nº não encontrado"))</f>
        <v/>
      </c>
      <c r="D361" s="17" t="n"/>
      <c r="E361" s="18" t="n"/>
      <c r="F361" s="17" t="n"/>
      <c r="G361" s="17" t="n"/>
    </row>
    <row r="362">
      <c r="A362" s="24" t="n"/>
      <c r="B362" s="17" t="n"/>
      <c r="C362" s="26">
        <f>IF(B362="","",IFERROR(INDEX(Inscrições!$C:$C,MATCH(B362,Inscrições!$A:$A,0)),"Nº não encontrado"))</f>
        <v/>
      </c>
      <c r="D362" s="17" t="n"/>
      <c r="E362" s="18" t="n"/>
      <c r="F362" s="17" t="n"/>
      <c r="G362" s="17" t="n"/>
    </row>
    <row r="363">
      <c r="A363" s="24" t="n"/>
      <c r="B363" s="17" t="n"/>
      <c r="C363" s="26">
        <f>IF(B363="","",IFERROR(INDEX(Inscrições!$C:$C,MATCH(B363,Inscrições!$A:$A,0)),"Nº não encontrado"))</f>
        <v/>
      </c>
      <c r="D363" s="17" t="n"/>
      <c r="E363" s="18" t="n"/>
      <c r="F363" s="17" t="n"/>
      <c r="G363" s="17" t="n"/>
    </row>
    <row r="364">
      <c r="A364" s="24" t="n"/>
      <c r="B364" s="17" t="n"/>
      <c r="C364" s="26">
        <f>IF(B364="","",IFERROR(INDEX(Inscrições!$C:$C,MATCH(B364,Inscrições!$A:$A,0)),"Nº não encontrado"))</f>
        <v/>
      </c>
      <c r="D364" s="17" t="n"/>
      <c r="E364" s="18" t="n"/>
      <c r="F364" s="17" t="n"/>
      <c r="G364" s="17" t="n"/>
    </row>
    <row r="365">
      <c r="A365" s="24" t="n"/>
      <c r="B365" s="17" t="n"/>
      <c r="C365" s="26">
        <f>IF(B365="","",IFERROR(INDEX(Inscrições!$C:$C,MATCH(B365,Inscrições!$A:$A,0)),"Nº não encontrado"))</f>
        <v/>
      </c>
      <c r="D365" s="17" t="n"/>
      <c r="E365" s="18" t="n"/>
      <c r="F365" s="17" t="n"/>
      <c r="G365" s="17" t="n"/>
    </row>
    <row r="366">
      <c r="A366" s="24" t="n"/>
      <c r="B366" s="17" t="n"/>
      <c r="C366" s="26">
        <f>IF(B366="","",IFERROR(INDEX(Inscrições!$C:$C,MATCH(B366,Inscrições!$A:$A,0)),"Nº não encontrado"))</f>
        <v/>
      </c>
      <c r="D366" s="17" t="n"/>
      <c r="E366" s="18" t="n"/>
      <c r="F366" s="17" t="n"/>
      <c r="G366" s="17" t="n"/>
    </row>
    <row r="367">
      <c r="A367" s="24" t="n"/>
      <c r="B367" s="17" t="n"/>
      <c r="C367" s="26">
        <f>IF(B367="","",IFERROR(INDEX(Inscrições!$C:$C,MATCH(B367,Inscrições!$A:$A,0)),"Nº não encontrado"))</f>
        <v/>
      </c>
      <c r="D367" s="17" t="n"/>
      <c r="E367" s="18" t="n"/>
      <c r="F367" s="17" t="n"/>
      <c r="G367" s="17" t="n"/>
    </row>
    <row r="368">
      <c r="A368" s="24" t="n"/>
      <c r="B368" s="17" t="n"/>
      <c r="C368" s="26">
        <f>IF(B368="","",IFERROR(INDEX(Inscrições!$C:$C,MATCH(B368,Inscrições!$A:$A,0)),"Nº não encontrado"))</f>
        <v/>
      </c>
      <c r="D368" s="17" t="n"/>
      <c r="E368" s="18" t="n"/>
      <c r="F368" s="17" t="n"/>
      <c r="G368" s="17" t="n"/>
    </row>
    <row r="369">
      <c r="A369" s="24" t="n"/>
      <c r="B369" s="17" t="n"/>
      <c r="C369" s="26">
        <f>IF(B369="","",IFERROR(INDEX(Inscrições!$C:$C,MATCH(B369,Inscrições!$A:$A,0)),"Nº não encontrado"))</f>
        <v/>
      </c>
      <c r="D369" s="17" t="n"/>
      <c r="E369" s="18" t="n"/>
      <c r="F369" s="17" t="n"/>
      <c r="G369" s="17" t="n"/>
    </row>
    <row r="370">
      <c r="A370" s="24" t="n"/>
      <c r="B370" s="17" t="n"/>
      <c r="C370" s="26">
        <f>IF(B370="","",IFERROR(INDEX(Inscrições!$C:$C,MATCH(B370,Inscrições!$A:$A,0)),"Nº não encontrado"))</f>
        <v/>
      </c>
      <c r="D370" s="17" t="n"/>
      <c r="E370" s="18" t="n"/>
      <c r="F370" s="17" t="n"/>
      <c r="G370" s="17" t="n"/>
    </row>
    <row r="371">
      <c r="A371" s="24" t="n"/>
      <c r="B371" s="17" t="n"/>
      <c r="C371" s="26">
        <f>IF(B371="","",IFERROR(INDEX(Inscrições!$C:$C,MATCH(B371,Inscrições!$A:$A,0)),"Nº não encontrado"))</f>
        <v/>
      </c>
      <c r="D371" s="17" t="n"/>
      <c r="E371" s="18" t="n"/>
      <c r="F371" s="17" t="n"/>
      <c r="G371" s="17" t="n"/>
    </row>
    <row r="372">
      <c r="A372" s="24" t="n"/>
      <c r="B372" s="17" t="n"/>
      <c r="C372" s="26">
        <f>IF(B372="","",IFERROR(INDEX(Inscrições!$C:$C,MATCH(B372,Inscrições!$A:$A,0)),"Nº não encontrado"))</f>
        <v/>
      </c>
      <c r="D372" s="17" t="n"/>
      <c r="E372" s="18" t="n"/>
      <c r="F372" s="17" t="n"/>
      <c r="G372" s="17" t="n"/>
    </row>
    <row r="373">
      <c r="A373" s="24" t="n"/>
      <c r="B373" s="17" t="n"/>
      <c r="C373" s="26">
        <f>IF(B373="","",IFERROR(INDEX(Inscrições!$C:$C,MATCH(B373,Inscrições!$A:$A,0)),"Nº não encontrado"))</f>
        <v/>
      </c>
      <c r="D373" s="17" t="n"/>
      <c r="E373" s="18" t="n"/>
      <c r="F373" s="17" t="n"/>
      <c r="G373" s="17" t="n"/>
    </row>
    <row r="374">
      <c r="A374" s="24" t="n"/>
      <c r="B374" s="17" t="n"/>
      <c r="C374" s="26">
        <f>IF(B374="","",IFERROR(INDEX(Inscrições!$C:$C,MATCH(B374,Inscrições!$A:$A,0)),"Nº não encontrado"))</f>
        <v/>
      </c>
      <c r="D374" s="17" t="n"/>
      <c r="E374" s="18" t="n"/>
      <c r="F374" s="17" t="n"/>
      <c r="G374" s="17" t="n"/>
    </row>
    <row r="375">
      <c r="A375" s="24" t="n"/>
      <c r="B375" s="17" t="n"/>
      <c r="C375" s="26">
        <f>IF(B375="","",IFERROR(INDEX(Inscrições!$C:$C,MATCH(B375,Inscrições!$A:$A,0)),"Nº não encontrado"))</f>
        <v/>
      </c>
      <c r="D375" s="17" t="n"/>
      <c r="E375" s="18" t="n"/>
      <c r="F375" s="17" t="n"/>
      <c r="G375" s="17" t="n"/>
    </row>
    <row r="376">
      <c r="A376" s="24" t="n"/>
      <c r="B376" s="17" t="n"/>
      <c r="C376" s="26">
        <f>IF(B376="","",IFERROR(INDEX(Inscrições!$C:$C,MATCH(B376,Inscrições!$A:$A,0)),"Nº não encontrado"))</f>
        <v/>
      </c>
      <c r="D376" s="17" t="n"/>
      <c r="E376" s="18" t="n"/>
      <c r="F376" s="17" t="n"/>
      <c r="G376" s="17" t="n"/>
    </row>
    <row r="377">
      <c r="A377" s="24" t="n"/>
      <c r="B377" s="17" t="n"/>
      <c r="C377" s="26">
        <f>IF(B377="","",IFERROR(INDEX(Inscrições!$C:$C,MATCH(B377,Inscrições!$A:$A,0)),"Nº não encontrado"))</f>
        <v/>
      </c>
      <c r="D377" s="17" t="n"/>
      <c r="E377" s="18" t="n"/>
      <c r="F377" s="17" t="n"/>
      <c r="G377" s="17" t="n"/>
    </row>
    <row r="378">
      <c r="A378" s="24" t="n"/>
      <c r="B378" s="17" t="n"/>
      <c r="C378" s="26">
        <f>IF(B378="","",IFERROR(INDEX(Inscrições!$C:$C,MATCH(B378,Inscrições!$A:$A,0)),"Nº não encontrado"))</f>
        <v/>
      </c>
      <c r="D378" s="17" t="n"/>
      <c r="E378" s="18" t="n"/>
      <c r="F378" s="17" t="n"/>
      <c r="G378" s="17" t="n"/>
    </row>
    <row r="379">
      <c r="A379" s="24" t="n"/>
      <c r="B379" s="17" t="n"/>
      <c r="C379" s="26">
        <f>IF(B379="","",IFERROR(INDEX(Inscrições!$C:$C,MATCH(B379,Inscrições!$A:$A,0)),"Nº não encontrado"))</f>
        <v/>
      </c>
      <c r="D379" s="17" t="n"/>
      <c r="E379" s="18" t="n"/>
      <c r="F379" s="17" t="n"/>
      <c r="G379" s="17" t="n"/>
    </row>
    <row r="380">
      <c r="A380" s="24" t="n"/>
      <c r="B380" s="17" t="n"/>
      <c r="C380" s="26">
        <f>IF(B380="","",IFERROR(INDEX(Inscrições!$C:$C,MATCH(B380,Inscrições!$A:$A,0)),"Nº não encontrado"))</f>
        <v/>
      </c>
      <c r="D380" s="17" t="n"/>
      <c r="E380" s="18" t="n"/>
      <c r="F380" s="17" t="n"/>
      <c r="G380" s="17" t="n"/>
    </row>
    <row r="381">
      <c r="A381" s="24" t="n"/>
      <c r="B381" s="17" t="n"/>
      <c r="C381" s="26">
        <f>IF(B381="","",IFERROR(INDEX(Inscrições!$C:$C,MATCH(B381,Inscrições!$A:$A,0)),"Nº não encontrado"))</f>
        <v/>
      </c>
      <c r="D381" s="17" t="n"/>
      <c r="E381" s="18" t="n"/>
      <c r="F381" s="17" t="n"/>
      <c r="G381" s="17" t="n"/>
    </row>
    <row r="382">
      <c r="A382" s="24" t="n"/>
      <c r="B382" s="17" t="n"/>
      <c r="C382" s="26">
        <f>IF(B382="","",IFERROR(INDEX(Inscrições!$C:$C,MATCH(B382,Inscrições!$A:$A,0)),"Nº não encontrado"))</f>
        <v/>
      </c>
      <c r="D382" s="17" t="n"/>
      <c r="E382" s="18" t="n"/>
      <c r="F382" s="17" t="n"/>
      <c r="G382" s="17" t="n"/>
    </row>
    <row r="383">
      <c r="A383" s="24" t="n"/>
      <c r="B383" s="17" t="n"/>
      <c r="C383" s="26">
        <f>IF(B383="","",IFERROR(INDEX(Inscrições!$C:$C,MATCH(B383,Inscrições!$A:$A,0)),"Nº não encontrado"))</f>
        <v/>
      </c>
      <c r="D383" s="17" t="n"/>
      <c r="E383" s="18" t="n"/>
      <c r="F383" s="17" t="n"/>
      <c r="G383" s="17" t="n"/>
    </row>
    <row r="384">
      <c r="A384" s="24" t="n"/>
      <c r="B384" s="17" t="n"/>
      <c r="C384" s="26">
        <f>IF(B384="","",IFERROR(INDEX(Inscrições!$C:$C,MATCH(B384,Inscrições!$A:$A,0)),"Nº não encontrado"))</f>
        <v/>
      </c>
      <c r="D384" s="17" t="n"/>
      <c r="E384" s="18" t="n"/>
      <c r="F384" s="17" t="n"/>
      <c r="G384" s="17" t="n"/>
    </row>
    <row r="385">
      <c r="A385" s="24" t="n"/>
      <c r="B385" s="17" t="n"/>
      <c r="C385" s="26">
        <f>IF(B385="","",IFERROR(INDEX(Inscrições!$C:$C,MATCH(B385,Inscrições!$A:$A,0)),"Nº não encontrado"))</f>
        <v/>
      </c>
      <c r="D385" s="17" t="n"/>
      <c r="E385" s="18" t="n"/>
      <c r="F385" s="17" t="n"/>
      <c r="G385" s="17" t="n"/>
    </row>
    <row r="386">
      <c r="A386" s="24" t="n"/>
      <c r="B386" s="17" t="n"/>
      <c r="C386" s="26">
        <f>IF(B386="","",IFERROR(INDEX(Inscrições!$C:$C,MATCH(B386,Inscrições!$A:$A,0)),"Nº não encontrado"))</f>
        <v/>
      </c>
      <c r="D386" s="17" t="n"/>
      <c r="E386" s="18" t="n"/>
      <c r="F386" s="17" t="n"/>
      <c r="G386" s="17" t="n"/>
    </row>
    <row r="387">
      <c r="A387" s="24" t="n"/>
      <c r="B387" s="17" t="n"/>
      <c r="C387" s="26">
        <f>IF(B387="","",IFERROR(INDEX(Inscrições!$C:$C,MATCH(B387,Inscrições!$A:$A,0)),"Nº não encontrado"))</f>
        <v/>
      </c>
      <c r="D387" s="17" t="n"/>
      <c r="E387" s="18" t="n"/>
      <c r="F387" s="17" t="n"/>
      <c r="G387" s="17" t="n"/>
    </row>
    <row r="388">
      <c r="A388" s="24" t="n"/>
      <c r="B388" s="17" t="n"/>
      <c r="C388" s="26">
        <f>IF(B388="","",IFERROR(INDEX(Inscrições!$C:$C,MATCH(B388,Inscrições!$A:$A,0)),"Nº não encontrado"))</f>
        <v/>
      </c>
      <c r="D388" s="17" t="n"/>
      <c r="E388" s="18" t="n"/>
      <c r="F388" s="17" t="n"/>
      <c r="G388" s="17" t="n"/>
    </row>
    <row r="389">
      <c r="A389" s="24" t="n"/>
      <c r="B389" s="17" t="n"/>
      <c r="C389" s="26">
        <f>IF(B389="","",IFERROR(INDEX(Inscrições!$C:$C,MATCH(B389,Inscrições!$A:$A,0)),"Nº não encontrado"))</f>
        <v/>
      </c>
      <c r="D389" s="17" t="n"/>
      <c r="E389" s="18" t="n"/>
      <c r="F389" s="17" t="n"/>
      <c r="G389" s="17" t="n"/>
    </row>
    <row r="390">
      <c r="A390" s="24" t="n"/>
      <c r="B390" s="17" t="n"/>
      <c r="C390" s="26">
        <f>IF(B390="","",IFERROR(INDEX(Inscrições!$C:$C,MATCH(B390,Inscrições!$A:$A,0)),"Nº não encontrado"))</f>
        <v/>
      </c>
      <c r="D390" s="17" t="n"/>
      <c r="E390" s="18" t="n"/>
      <c r="F390" s="17" t="n"/>
      <c r="G390" s="17" t="n"/>
    </row>
    <row r="391">
      <c r="A391" s="24" t="n"/>
      <c r="B391" s="17" t="n"/>
      <c r="C391" s="26">
        <f>IF(B391="","",IFERROR(INDEX(Inscrições!$C:$C,MATCH(B391,Inscrições!$A:$A,0)),"Nº não encontrado"))</f>
        <v/>
      </c>
      <c r="D391" s="17" t="n"/>
      <c r="E391" s="18" t="n"/>
      <c r="F391" s="17" t="n"/>
      <c r="G391" s="17" t="n"/>
    </row>
    <row r="392">
      <c r="A392" s="24" t="n"/>
      <c r="B392" s="17" t="n"/>
      <c r="C392" s="26">
        <f>IF(B392="","",IFERROR(INDEX(Inscrições!$C:$C,MATCH(B392,Inscrições!$A:$A,0)),"Nº não encontrado"))</f>
        <v/>
      </c>
      <c r="D392" s="17" t="n"/>
      <c r="E392" s="18" t="n"/>
      <c r="F392" s="17" t="n"/>
      <c r="G392" s="17" t="n"/>
    </row>
    <row r="393">
      <c r="A393" s="24" t="n"/>
      <c r="B393" s="17" t="n"/>
      <c r="C393" s="26">
        <f>IF(B393="","",IFERROR(INDEX(Inscrições!$C:$C,MATCH(B393,Inscrições!$A:$A,0)),"Nº não encontrado"))</f>
        <v/>
      </c>
      <c r="D393" s="17" t="n"/>
      <c r="E393" s="18" t="n"/>
      <c r="F393" s="17" t="n"/>
      <c r="G393" s="17" t="n"/>
    </row>
    <row r="394">
      <c r="A394" s="24" t="n"/>
      <c r="B394" s="17" t="n"/>
      <c r="C394" s="26">
        <f>IF(B394="","",IFERROR(INDEX(Inscrições!$C:$C,MATCH(B394,Inscrições!$A:$A,0)),"Nº não encontrado"))</f>
        <v/>
      </c>
      <c r="D394" s="17" t="n"/>
      <c r="E394" s="18" t="n"/>
      <c r="F394" s="17" t="n"/>
      <c r="G394" s="17" t="n"/>
    </row>
    <row r="395">
      <c r="A395" s="24" t="n"/>
      <c r="B395" s="17" t="n"/>
      <c r="C395" s="26">
        <f>IF(B395="","",IFERROR(INDEX(Inscrições!$C:$C,MATCH(B395,Inscrições!$A:$A,0)),"Nº não encontrado"))</f>
        <v/>
      </c>
      <c r="D395" s="17" t="n"/>
      <c r="E395" s="18" t="n"/>
      <c r="F395" s="17" t="n"/>
      <c r="G395" s="17" t="n"/>
    </row>
    <row r="396">
      <c r="A396" s="24" t="n"/>
      <c r="B396" s="17" t="n"/>
      <c r="C396" s="26">
        <f>IF(B396="","",IFERROR(INDEX(Inscrições!$C:$C,MATCH(B396,Inscrições!$A:$A,0)),"Nº não encontrado"))</f>
        <v/>
      </c>
      <c r="D396" s="17" t="n"/>
      <c r="E396" s="18" t="n"/>
      <c r="F396" s="17" t="n"/>
      <c r="G396" s="17" t="n"/>
    </row>
    <row r="397">
      <c r="A397" s="24" t="n"/>
      <c r="B397" s="17" t="n"/>
      <c r="C397" s="26">
        <f>IF(B397="","",IFERROR(INDEX(Inscrições!$C:$C,MATCH(B397,Inscrições!$A:$A,0)),"Nº não encontrado"))</f>
        <v/>
      </c>
      <c r="D397" s="17" t="n"/>
      <c r="E397" s="18" t="n"/>
      <c r="F397" s="17" t="n"/>
      <c r="G397" s="17" t="n"/>
    </row>
    <row r="398">
      <c r="A398" s="24" t="n"/>
      <c r="B398" s="17" t="n"/>
      <c r="C398" s="26">
        <f>IF(B398="","",IFERROR(INDEX(Inscrições!$C:$C,MATCH(B398,Inscrições!$A:$A,0)),"Nº não encontrado"))</f>
        <v/>
      </c>
      <c r="D398" s="17" t="n"/>
      <c r="E398" s="18" t="n"/>
      <c r="F398" s="17" t="n"/>
      <c r="G398" s="17" t="n"/>
    </row>
    <row r="399">
      <c r="A399" s="24" t="n"/>
      <c r="B399" s="17" t="n"/>
      <c r="C399" s="26">
        <f>IF(B399="","",IFERROR(INDEX(Inscrições!$C:$C,MATCH(B399,Inscrições!$A:$A,0)),"Nº não encontrado"))</f>
        <v/>
      </c>
      <c r="D399" s="17" t="n"/>
      <c r="E399" s="18" t="n"/>
      <c r="F399" s="17" t="n"/>
      <c r="G399" s="17" t="n"/>
    </row>
    <row r="400">
      <c r="A400" s="24" t="n"/>
      <c r="B400" s="17" t="n"/>
      <c r="C400" s="26">
        <f>IF(B400="","",IFERROR(INDEX(Inscrições!$C:$C,MATCH(B400,Inscrições!$A:$A,0)),"Nº não encontrado"))</f>
        <v/>
      </c>
      <c r="D400" s="17" t="n"/>
      <c r="E400" s="18" t="n"/>
      <c r="F400" s="17" t="n"/>
      <c r="G400" s="17" t="n"/>
    </row>
    <row r="401">
      <c r="A401" s="24" t="n"/>
      <c r="B401" s="17" t="n"/>
      <c r="C401" s="26">
        <f>IF(B401="","",IFERROR(INDEX(Inscrições!$C:$C,MATCH(B401,Inscrições!$A:$A,0)),"Nº não encontrado"))</f>
        <v/>
      </c>
      <c r="D401" s="17" t="n"/>
      <c r="E401" s="18" t="n"/>
      <c r="F401" s="17" t="n"/>
      <c r="G401" s="17" t="n"/>
    </row>
    <row r="402">
      <c r="A402" s="24" t="n"/>
      <c r="B402" s="17" t="n"/>
      <c r="C402" s="26">
        <f>IF(B402="","",IFERROR(INDEX(Inscrições!$C:$C,MATCH(B402,Inscrições!$A:$A,0)),"Nº não encontrado"))</f>
        <v/>
      </c>
      <c r="D402" s="17" t="n"/>
      <c r="E402" s="18" t="n"/>
      <c r="F402" s="17" t="n"/>
      <c r="G402" s="17" t="n"/>
    </row>
    <row r="403">
      <c r="A403" s="24" t="n"/>
      <c r="B403" s="17" t="n"/>
      <c r="C403" s="26">
        <f>IF(B403="","",IFERROR(INDEX(Inscrições!$C:$C,MATCH(B403,Inscrições!$A:$A,0)),"Nº não encontrado"))</f>
        <v/>
      </c>
      <c r="D403" s="17" t="n"/>
      <c r="E403" s="18" t="n"/>
      <c r="F403" s="17" t="n"/>
      <c r="G403" s="17" t="n"/>
    </row>
    <row r="404">
      <c r="A404" s="24" t="n"/>
      <c r="B404" s="17" t="n"/>
      <c r="C404" s="26">
        <f>IF(B404="","",IFERROR(INDEX(Inscrições!$C:$C,MATCH(B404,Inscrições!$A:$A,0)),"Nº não encontrado"))</f>
        <v/>
      </c>
      <c r="D404" s="17" t="n"/>
      <c r="E404" s="18" t="n"/>
      <c r="F404" s="17" t="n"/>
      <c r="G404" s="17" t="n"/>
    </row>
    <row r="405">
      <c r="A405" s="24" t="n"/>
      <c r="B405" s="17" t="n"/>
      <c r="C405" s="26">
        <f>IF(B405="","",IFERROR(INDEX(Inscrições!$C:$C,MATCH(B405,Inscrições!$A:$A,0)),"Nº não encontrado"))</f>
        <v/>
      </c>
      <c r="D405" s="17" t="n"/>
      <c r="E405" s="18" t="n"/>
      <c r="F405" s="17" t="n"/>
      <c r="G405" s="17" t="n"/>
    </row>
    <row r="406">
      <c r="A406" s="24" t="n"/>
      <c r="B406" s="17" t="n"/>
      <c r="C406" s="26">
        <f>IF(B406="","",IFERROR(INDEX(Inscrições!$C:$C,MATCH(B406,Inscrições!$A:$A,0)),"Nº não encontrado"))</f>
        <v/>
      </c>
      <c r="D406" s="17" t="n"/>
      <c r="E406" s="18" t="n"/>
      <c r="F406" s="17" t="n"/>
      <c r="G406" s="17" t="n"/>
    </row>
    <row r="407">
      <c r="A407" s="24" t="n"/>
      <c r="B407" s="17" t="n"/>
      <c r="C407" s="26">
        <f>IF(B407="","",IFERROR(INDEX(Inscrições!$C:$C,MATCH(B407,Inscrições!$A:$A,0)),"Nº não encontrado"))</f>
        <v/>
      </c>
      <c r="D407" s="17" t="n"/>
      <c r="E407" s="18" t="n"/>
      <c r="F407" s="17" t="n"/>
      <c r="G407" s="17" t="n"/>
    </row>
    <row r="408">
      <c r="A408" s="24" t="n"/>
      <c r="B408" s="17" t="n"/>
      <c r="C408" s="26">
        <f>IF(B408="","",IFERROR(INDEX(Inscrições!$C:$C,MATCH(B408,Inscrições!$A:$A,0)),"Nº não encontrado"))</f>
        <v/>
      </c>
      <c r="D408" s="17" t="n"/>
      <c r="E408" s="18" t="n"/>
      <c r="F408" s="17" t="n"/>
      <c r="G408" s="17" t="n"/>
    </row>
    <row r="409">
      <c r="A409" s="24" t="n"/>
      <c r="B409" s="17" t="n"/>
      <c r="C409" s="26">
        <f>IF(B409="","",IFERROR(INDEX(Inscrições!$C:$C,MATCH(B409,Inscrições!$A:$A,0)),"Nº não encontrado"))</f>
        <v/>
      </c>
      <c r="D409" s="17" t="n"/>
      <c r="E409" s="18" t="n"/>
      <c r="F409" s="17" t="n"/>
      <c r="G409" s="17" t="n"/>
    </row>
    <row r="410">
      <c r="A410" s="24" t="n"/>
      <c r="B410" s="17" t="n"/>
      <c r="C410" s="26">
        <f>IF(B410="","",IFERROR(INDEX(Inscrições!$C:$C,MATCH(B410,Inscrições!$A:$A,0)),"Nº não encontrado"))</f>
        <v/>
      </c>
      <c r="D410" s="17" t="n"/>
      <c r="E410" s="18" t="n"/>
      <c r="F410" s="17" t="n"/>
      <c r="G410" s="17" t="n"/>
    </row>
    <row r="411">
      <c r="A411" s="24" t="n"/>
      <c r="B411" s="17" t="n"/>
      <c r="C411" s="26">
        <f>IF(B411="","",IFERROR(INDEX(Inscrições!$C:$C,MATCH(B411,Inscrições!$A:$A,0)),"Nº não encontrado"))</f>
        <v/>
      </c>
      <c r="D411" s="17" t="n"/>
      <c r="E411" s="18" t="n"/>
      <c r="F411" s="17" t="n"/>
      <c r="G411" s="17" t="n"/>
    </row>
    <row r="412">
      <c r="A412" s="24" t="n"/>
      <c r="B412" s="17" t="n"/>
      <c r="C412" s="26">
        <f>IF(B412="","",IFERROR(INDEX(Inscrições!$C:$C,MATCH(B412,Inscrições!$A:$A,0)),"Nº não encontrado"))</f>
        <v/>
      </c>
      <c r="D412" s="17" t="n"/>
      <c r="E412" s="18" t="n"/>
      <c r="F412" s="17" t="n"/>
      <c r="G412" s="17" t="n"/>
    </row>
    <row r="413">
      <c r="A413" s="24" t="n"/>
      <c r="B413" s="17" t="n"/>
      <c r="C413" s="26">
        <f>IF(B413="","",IFERROR(INDEX(Inscrições!$C:$C,MATCH(B413,Inscrições!$A:$A,0)),"Nº não encontrado"))</f>
        <v/>
      </c>
      <c r="D413" s="17" t="n"/>
      <c r="E413" s="18" t="n"/>
      <c r="F413" s="17" t="n"/>
      <c r="G413" s="17" t="n"/>
    </row>
    <row r="414">
      <c r="A414" s="24" t="n"/>
      <c r="B414" s="17" t="n"/>
      <c r="C414" s="26">
        <f>IF(B414="","",IFERROR(INDEX(Inscrições!$C:$C,MATCH(B414,Inscrições!$A:$A,0)),"Nº não encontrado"))</f>
        <v/>
      </c>
      <c r="D414" s="17" t="n"/>
      <c r="E414" s="18" t="n"/>
      <c r="F414" s="17" t="n"/>
      <c r="G414" s="17" t="n"/>
    </row>
    <row r="415">
      <c r="A415" s="24" t="n"/>
      <c r="B415" s="17" t="n"/>
      <c r="C415" s="26">
        <f>IF(B415="","",IFERROR(INDEX(Inscrições!$C:$C,MATCH(B415,Inscrições!$A:$A,0)),"Nº não encontrado"))</f>
        <v/>
      </c>
      <c r="D415" s="17" t="n"/>
      <c r="E415" s="18" t="n"/>
      <c r="F415" s="17" t="n"/>
      <c r="G415" s="17" t="n"/>
    </row>
    <row r="416">
      <c r="A416" s="24" t="n"/>
      <c r="B416" s="17" t="n"/>
      <c r="C416" s="26">
        <f>IF(B416="","",IFERROR(INDEX(Inscrições!$C:$C,MATCH(B416,Inscrições!$A:$A,0)),"Nº não encontrado"))</f>
        <v/>
      </c>
      <c r="D416" s="17" t="n"/>
      <c r="E416" s="18" t="n"/>
      <c r="F416" s="17" t="n"/>
      <c r="G416" s="17" t="n"/>
    </row>
    <row r="417">
      <c r="A417" s="24" t="n"/>
      <c r="B417" s="17" t="n"/>
      <c r="C417" s="26">
        <f>IF(B417="","",IFERROR(INDEX(Inscrições!$C:$C,MATCH(B417,Inscrições!$A:$A,0)),"Nº não encontrado"))</f>
        <v/>
      </c>
      <c r="D417" s="17" t="n"/>
      <c r="E417" s="18" t="n"/>
      <c r="F417" s="17" t="n"/>
      <c r="G417" s="17" t="n"/>
    </row>
    <row r="418">
      <c r="A418" s="24" t="n"/>
      <c r="B418" s="17" t="n"/>
      <c r="C418" s="26">
        <f>IF(B418="","",IFERROR(INDEX(Inscrições!$C:$C,MATCH(B418,Inscrições!$A:$A,0)),"Nº não encontrado"))</f>
        <v/>
      </c>
      <c r="D418" s="17" t="n"/>
      <c r="E418" s="18" t="n"/>
      <c r="F418" s="17" t="n"/>
      <c r="G418" s="17" t="n"/>
    </row>
    <row r="419">
      <c r="A419" s="24" t="n"/>
      <c r="B419" s="17" t="n"/>
      <c r="C419" s="26">
        <f>IF(B419="","",IFERROR(INDEX(Inscrições!$C:$C,MATCH(B419,Inscrições!$A:$A,0)),"Nº não encontrado"))</f>
        <v/>
      </c>
      <c r="D419" s="17" t="n"/>
      <c r="E419" s="18" t="n"/>
      <c r="F419" s="17" t="n"/>
      <c r="G419" s="17" t="n"/>
    </row>
    <row r="420">
      <c r="A420" s="24" t="n"/>
      <c r="B420" s="17" t="n"/>
      <c r="C420" s="26">
        <f>IF(B420="","",IFERROR(INDEX(Inscrições!$C:$C,MATCH(B420,Inscrições!$A:$A,0)),"Nº não encontrado"))</f>
        <v/>
      </c>
      <c r="D420" s="17" t="n"/>
      <c r="E420" s="18" t="n"/>
      <c r="F420" s="17" t="n"/>
      <c r="G420" s="17" t="n"/>
    </row>
    <row r="421">
      <c r="A421" s="24" t="n"/>
      <c r="B421" s="17" t="n"/>
      <c r="C421" s="26">
        <f>IF(B421="","",IFERROR(INDEX(Inscrições!$C:$C,MATCH(B421,Inscrições!$A:$A,0)),"Nº não encontrado"))</f>
        <v/>
      </c>
      <c r="D421" s="17" t="n"/>
      <c r="E421" s="18" t="n"/>
      <c r="F421" s="17" t="n"/>
      <c r="G421" s="17" t="n"/>
    </row>
    <row r="422">
      <c r="A422" s="24" t="n"/>
      <c r="B422" s="17" t="n"/>
      <c r="C422" s="26">
        <f>IF(B422="","",IFERROR(INDEX(Inscrições!$C:$C,MATCH(B422,Inscrições!$A:$A,0)),"Nº não encontrado"))</f>
        <v/>
      </c>
      <c r="D422" s="17" t="n"/>
      <c r="E422" s="18" t="n"/>
      <c r="F422" s="17" t="n"/>
      <c r="G422" s="17" t="n"/>
    </row>
    <row r="423">
      <c r="A423" s="24" t="n"/>
      <c r="B423" s="17" t="n"/>
      <c r="C423" s="26">
        <f>IF(B423="","",IFERROR(INDEX(Inscrições!$C:$C,MATCH(B423,Inscrições!$A:$A,0)),"Nº não encontrado"))</f>
        <v/>
      </c>
      <c r="D423" s="17" t="n"/>
      <c r="E423" s="18" t="n"/>
      <c r="F423" s="17" t="n"/>
      <c r="G423" s="17" t="n"/>
    </row>
    <row r="424">
      <c r="A424" s="24" t="n"/>
      <c r="B424" s="17" t="n"/>
      <c r="C424" s="26">
        <f>IF(B424="","",IFERROR(INDEX(Inscrições!$C:$C,MATCH(B424,Inscrições!$A:$A,0)),"Nº não encontrado"))</f>
        <v/>
      </c>
      <c r="D424" s="17" t="n"/>
      <c r="E424" s="18" t="n"/>
      <c r="F424" s="17" t="n"/>
      <c r="G424" s="17" t="n"/>
    </row>
    <row r="425">
      <c r="A425" s="24" t="n"/>
      <c r="B425" s="17" t="n"/>
      <c r="C425" s="26">
        <f>IF(B425="","",IFERROR(INDEX(Inscrições!$C:$C,MATCH(B425,Inscrições!$A:$A,0)),"Nº não encontrado"))</f>
        <v/>
      </c>
      <c r="D425" s="17" t="n"/>
      <c r="E425" s="18" t="n"/>
      <c r="F425" s="17" t="n"/>
      <c r="G425" s="17" t="n"/>
    </row>
    <row r="426">
      <c r="A426" s="24" t="n"/>
      <c r="B426" s="17" t="n"/>
      <c r="C426" s="26">
        <f>IF(B426="","",IFERROR(INDEX(Inscrições!$C:$C,MATCH(B426,Inscrições!$A:$A,0)),"Nº não encontrado"))</f>
        <v/>
      </c>
      <c r="D426" s="17" t="n"/>
      <c r="E426" s="18" t="n"/>
      <c r="F426" s="17" t="n"/>
      <c r="G426" s="17" t="n"/>
    </row>
    <row r="427">
      <c r="A427" s="24" t="n"/>
      <c r="B427" s="17" t="n"/>
      <c r="C427" s="26">
        <f>IF(B427="","",IFERROR(INDEX(Inscrições!$C:$C,MATCH(B427,Inscrições!$A:$A,0)),"Nº não encontrado"))</f>
        <v/>
      </c>
      <c r="D427" s="17" t="n"/>
      <c r="E427" s="18" t="n"/>
      <c r="F427" s="17" t="n"/>
      <c r="G427" s="17" t="n"/>
    </row>
    <row r="428">
      <c r="A428" s="24" t="n"/>
      <c r="B428" s="17" t="n"/>
      <c r="C428" s="26">
        <f>IF(B428="","",IFERROR(INDEX(Inscrições!$C:$C,MATCH(B428,Inscrições!$A:$A,0)),"Nº não encontrado"))</f>
        <v/>
      </c>
      <c r="D428" s="17" t="n"/>
      <c r="E428" s="18" t="n"/>
      <c r="F428" s="17" t="n"/>
      <c r="G428" s="17" t="n"/>
    </row>
    <row r="429">
      <c r="A429" s="24" t="n"/>
      <c r="B429" s="17" t="n"/>
      <c r="C429" s="26">
        <f>IF(B429="","",IFERROR(INDEX(Inscrições!$C:$C,MATCH(B429,Inscrições!$A:$A,0)),"Nº não encontrado"))</f>
        <v/>
      </c>
      <c r="D429" s="17" t="n"/>
      <c r="E429" s="18" t="n"/>
      <c r="F429" s="17" t="n"/>
      <c r="G429" s="17" t="n"/>
    </row>
    <row r="430">
      <c r="A430" s="24" t="n"/>
      <c r="B430" s="17" t="n"/>
      <c r="C430" s="26">
        <f>IF(B430="","",IFERROR(INDEX(Inscrições!$C:$C,MATCH(B430,Inscrições!$A:$A,0)),"Nº não encontrado"))</f>
        <v/>
      </c>
      <c r="D430" s="17" t="n"/>
      <c r="E430" s="18" t="n"/>
      <c r="F430" s="17" t="n"/>
      <c r="G430" s="17" t="n"/>
    </row>
    <row r="431">
      <c r="A431" s="24" t="n"/>
      <c r="B431" s="17" t="n"/>
      <c r="C431" s="26">
        <f>IF(B431="","",IFERROR(INDEX(Inscrições!$C:$C,MATCH(B431,Inscrições!$A:$A,0)),"Nº não encontrado"))</f>
        <v/>
      </c>
      <c r="D431" s="17" t="n"/>
      <c r="E431" s="18" t="n"/>
      <c r="F431" s="17" t="n"/>
      <c r="G431" s="17" t="n"/>
    </row>
    <row r="432">
      <c r="A432" s="24" t="n"/>
      <c r="B432" s="17" t="n"/>
      <c r="C432" s="26">
        <f>IF(B432="","",IFERROR(INDEX(Inscrições!$C:$C,MATCH(B432,Inscrições!$A:$A,0)),"Nº não encontrado"))</f>
        <v/>
      </c>
      <c r="D432" s="17" t="n"/>
      <c r="E432" s="18" t="n"/>
      <c r="F432" s="17" t="n"/>
      <c r="G432" s="17" t="n"/>
    </row>
    <row r="433">
      <c r="A433" s="24" t="n"/>
      <c r="B433" s="17" t="n"/>
      <c r="C433" s="26">
        <f>IF(B433="","",IFERROR(INDEX(Inscrições!$C:$C,MATCH(B433,Inscrições!$A:$A,0)),"Nº não encontrado"))</f>
        <v/>
      </c>
      <c r="D433" s="17" t="n"/>
      <c r="E433" s="18" t="n"/>
      <c r="F433" s="17" t="n"/>
      <c r="G433" s="17" t="n"/>
    </row>
    <row r="434">
      <c r="A434" s="24" t="n"/>
      <c r="B434" s="17" t="n"/>
      <c r="C434" s="26">
        <f>IF(B434="","",IFERROR(INDEX(Inscrições!$C:$C,MATCH(B434,Inscrições!$A:$A,0)),"Nº não encontrado"))</f>
        <v/>
      </c>
      <c r="D434" s="17" t="n"/>
      <c r="E434" s="18" t="n"/>
      <c r="F434" s="17" t="n"/>
      <c r="G434" s="17" t="n"/>
    </row>
    <row r="435">
      <c r="A435" s="24" t="n"/>
      <c r="B435" s="17" t="n"/>
      <c r="C435" s="26">
        <f>IF(B435="","",IFERROR(INDEX(Inscrições!$C:$C,MATCH(B435,Inscrições!$A:$A,0)),"Nº não encontrado"))</f>
        <v/>
      </c>
      <c r="D435" s="17" t="n"/>
      <c r="E435" s="18" t="n"/>
      <c r="F435" s="17" t="n"/>
      <c r="G435" s="17" t="n"/>
    </row>
    <row r="436">
      <c r="A436" s="24" t="n"/>
      <c r="B436" s="17" t="n"/>
      <c r="C436" s="26">
        <f>IF(B436="","",IFERROR(INDEX(Inscrições!$C:$C,MATCH(B436,Inscrições!$A:$A,0)),"Nº não encontrado"))</f>
        <v/>
      </c>
      <c r="D436" s="17" t="n"/>
      <c r="E436" s="18" t="n"/>
      <c r="F436" s="17" t="n"/>
      <c r="G436" s="17" t="n"/>
    </row>
    <row r="437">
      <c r="A437" s="24" t="n"/>
      <c r="B437" s="17" t="n"/>
      <c r="C437" s="26">
        <f>IF(B437="","",IFERROR(INDEX(Inscrições!$C:$C,MATCH(B437,Inscrições!$A:$A,0)),"Nº não encontrado"))</f>
        <v/>
      </c>
      <c r="D437" s="17" t="n"/>
      <c r="E437" s="18" t="n"/>
      <c r="F437" s="17" t="n"/>
      <c r="G437" s="17" t="n"/>
    </row>
    <row r="438">
      <c r="A438" s="24" t="n"/>
      <c r="B438" s="17" t="n"/>
      <c r="C438" s="26">
        <f>IF(B438="","",IFERROR(INDEX(Inscrições!$C:$C,MATCH(B438,Inscrições!$A:$A,0)),"Nº não encontrado"))</f>
        <v/>
      </c>
      <c r="D438" s="17" t="n"/>
      <c r="E438" s="18" t="n"/>
      <c r="F438" s="17" t="n"/>
      <c r="G438" s="17" t="n"/>
    </row>
    <row r="439">
      <c r="A439" s="24" t="n"/>
      <c r="B439" s="17" t="n"/>
      <c r="C439" s="26">
        <f>IF(B439="","",IFERROR(INDEX(Inscrições!$C:$C,MATCH(B439,Inscrições!$A:$A,0)),"Nº não encontrado"))</f>
        <v/>
      </c>
      <c r="D439" s="17" t="n"/>
      <c r="E439" s="18" t="n"/>
      <c r="F439" s="17" t="n"/>
      <c r="G439" s="17" t="n"/>
    </row>
    <row r="440">
      <c r="A440" s="24" t="n"/>
      <c r="B440" s="17" t="n"/>
      <c r="C440" s="26">
        <f>IF(B440="","",IFERROR(INDEX(Inscrições!$C:$C,MATCH(B440,Inscrições!$A:$A,0)),"Nº não encontrado"))</f>
        <v/>
      </c>
      <c r="D440" s="17" t="n"/>
      <c r="E440" s="18" t="n"/>
      <c r="F440" s="17" t="n"/>
      <c r="G440" s="17" t="n"/>
    </row>
    <row r="441">
      <c r="A441" s="24" t="n"/>
      <c r="B441" s="17" t="n"/>
      <c r="C441" s="26">
        <f>IF(B441="","",IFERROR(INDEX(Inscrições!$C:$C,MATCH(B441,Inscrições!$A:$A,0)),"Nº não encontrado"))</f>
        <v/>
      </c>
      <c r="D441" s="17" t="n"/>
      <c r="E441" s="18" t="n"/>
      <c r="F441" s="17" t="n"/>
      <c r="G441" s="17" t="n"/>
    </row>
    <row r="442">
      <c r="A442" s="24" t="n"/>
      <c r="B442" s="17" t="n"/>
      <c r="C442" s="26">
        <f>IF(B442="","",IFERROR(INDEX(Inscrições!$C:$C,MATCH(B442,Inscrições!$A:$A,0)),"Nº não encontrado"))</f>
        <v/>
      </c>
      <c r="D442" s="17" t="n"/>
      <c r="E442" s="18" t="n"/>
      <c r="F442" s="17" t="n"/>
      <c r="G442" s="17" t="n"/>
    </row>
    <row r="443">
      <c r="A443" s="24" t="n"/>
      <c r="B443" s="17" t="n"/>
      <c r="C443" s="26">
        <f>IF(B443="","",IFERROR(INDEX(Inscrições!$C:$C,MATCH(B443,Inscrições!$A:$A,0)),"Nº não encontrado"))</f>
        <v/>
      </c>
      <c r="D443" s="17" t="n"/>
      <c r="E443" s="18" t="n"/>
      <c r="F443" s="17" t="n"/>
      <c r="G443" s="17" t="n"/>
    </row>
    <row r="444">
      <c r="A444" s="24" t="n"/>
      <c r="B444" s="17" t="n"/>
      <c r="C444" s="26">
        <f>IF(B444="","",IFERROR(INDEX(Inscrições!$C:$C,MATCH(B444,Inscrições!$A:$A,0)),"Nº não encontrado"))</f>
        <v/>
      </c>
      <c r="D444" s="17" t="n"/>
      <c r="E444" s="18" t="n"/>
      <c r="F444" s="17" t="n"/>
      <c r="G444" s="17" t="n"/>
    </row>
    <row r="445">
      <c r="A445" s="24" t="n"/>
      <c r="B445" s="17" t="n"/>
      <c r="C445" s="26">
        <f>IF(B445="","",IFERROR(INDEX(Inscrições!$C:$C,MATCH(B445,Inscrições!$A:$A,0)),"Nº não encontrado"))</f>
        <v/>
      </c>
      <c r="D445" s="17" t="n"/>
      <c r="E445" s="18" t="n"/>
      <c r="F445" s="17" t="n"/>
      <c r="G445" s="17" t="n"/>
    </row>
    <row r="446">
      <c r="A446" s="24" t="n"/>
      <c r="B446" s="17" t="n"/>
      <c r="C446" s="26">
        <f>IF(B446="","",IFERROR(INDEX(Inscrições!$C:$C,MATCH(B446,Inscrições!$A:$A,0)),"Nº não encontrado"))</f>
        <v/>
      </c>
      <c r="D446" s="17" t="n"/>
      <c r="E446" s="18" t="n"/>
      <c r="F446" s="17" t="n"/>
      <c r="G446" s="17" t="n"/>
    </row>
    <row r="447">
      <c r="A447" s="24" t="n"/>
      <c r="B447" s="17" t="n"/>
      <c r="C447" s="26">
        <f>IF(B447="","",IFERROR(INDEX(Inscrições!$C:$C,MATCH(B447,Inscrições!$A:$A,0)),"Nº não encontrado"))</f>
        <v/>
      </c>
      <c r="D447" s="17" t="n"/>
      <c r="E447" s="18" t="n"/>
      <c r="F447" s="17" t="n"/>
      <c r="G447" s="17" t="n"/>
    </row>
    <row r="448">
      <c r="A448" s="24" t="n"/>
      <c r="B448" s="17" t="n"/>
      <c r="C448" s="26">
        <f>IF(B448="","",IFERROR(INDEX(Inscrições!$C:$C,MATCH(B448,Inscrições!$A:$A,0)),"Nº não encontrado"))</f>
        <v/>
      </c>
      <c r="D448" s="17" t="n"/>
      <c r="E448" s="18" t="n"/>
      <c r="F448" s="17" t="n"/>
      <c r="G448" s="17" t="n"/>
    </row>
    <row r="449">
      <c r="A449" s="24" t="n"/>
      <c r="B449" s="17" t="n"/>
      <c r="C449" s="26">
        <f>IF(B449="","",IFERROR(INDEX(Inscrições!$C:$C,MATCH(B449,Inscrições!$A:$A,0)),"Nº não encontrado"))</f>
        <v/>
      </c>
      <c r="D449" s="17" t="n"/>
      <c r="E449" s="18" t="n"/>
      <c r="F449" s="17" t="n"/>
      <c r="G449" s="17" t="n"/>
    </row>
    <row r="450">
      <c r="A450" s="24" t="n"/>
      <c r="B450" s="17" t="n"/>
      <c r="C450" s="26">
        <f>IF(B450="","",IFERROR(INDEX(Inscrições!$C:$C,MATCH(B450,Inscrições!$A:$A,0)),"Nº não encontrado"))</f>
        <v/>
      </c>
      <c r="D450" s="17" t="n"/>
      <c r="E450" s="18" t="n"/>
      <c r="F450" s="17" t="n"/>
      <c r="G450" s="17" t="n"/>
    </row>
    <row r="451">
      <c r="A451" s="24" t="n"/>
      <c r="B451" s="17" t="n"/>
      <c r="C451" s="26">
        <f>IF(B451="","",IFERROR(INDEX(Inscrições!$C:$C,MATCH(B451,Inscrições!$A:$A,0)),"Nº não encontrado"))</f>
        <v/>
      </c>
      <c r="D451" s="17" t="n"/>
      <c r="E451" s="18" t="n"/>
      <c r="F451" s="17" t="n"/>
      <c r="G451" s="17" t="n"/>
    </row>
    <row r="452">
      <c r="A452" s="24" t="n"/>
      <c r="B452" s="17" t="n"/>
      <c r="C452" s="26">
        <f>IF(B452="","",IFERROR(INDEX(Inscrições!$C:$C,MATCH(B452,Inscrições!$A:$A,0)),"Nº não encontrado"))</f>
        <v/>
      </c>
      <c r="D452" s="17" t="n"/>
      <c r="E452" s="18" t="n"/>
      <c r="F452" s="17" t="n"/>
      <c r="G452" s="17" t="n"/>
    </row>
    <row r="453">
      <c r="A453" s="24" t="n"/>
      <c r="B453" s="17" t="n"/>
      <c r="C453" s="26">
        <f>IF(B453="","",IFERROR(INDEX(Inscrições!$C:$C,MATCH(B453,Inscrições!$A:$A,0)),"Nº não encontrado"))</f>
        <v/>
      </c>
      <c r="D453" s="17" t="n"/>
      <c r="E453" s="18" t="n"/>
      <c r="F453" s="17" t="n"/>
      <c r="G453" s="17" t="n"/>
    </row>
    <row r="454">
      <c r="A454" s="24" t="n"/>
      <c r="B454" s="17" t="n"/>
      <c r="C454" s="26">
        <f>IF(B454="","",IFERROR(INDEX(Inscrições!$C:$C,MATCH(B454,Inscrições!$A:$A,0)),"Nº não encontrado"))</f>
        <v/>
      </c>
      <c r="D454" s="17" t="n"/>
      <c r="E454" s="18" t="n"/>
      <c r="F454" s="17" t="n"/>
      <c r="G454" s="17" t="n"/>
    </row>
    <row r="455">
      <c r="A455" s="24" t="n"/>
      <c r="B455" s="17" t="n"/>
      <c r="C455" s="26">
        <f>IF(B455="","",IFERROR(INDEX(Inscrições!$C:$C,MATCH(B455,Inscrições!$A:$A,0)),"Nº não encontrado"))</f>
        <v/>
      </c>
      <c r="D455" s="17" t="n"/>
      <c r="E455" s="18" t="n"/>
      <c r="F455" s="17" t="n"/>
      <c r="G455" s="17" t="n"/>
    </row>
    <row r="456">
      <c r="A456" s="24" t="n"/>
      <c r="B456" s="17" t="n"/>
      <c r="C456" s="26">
        <f>IF(B456="","",IFERROR(INDEX(Inscrições!$C:$C,MATCH(B456,Inscrições!$A:$A,0)),"Nº não encontrado"))</f>
        <v/>
      </c>
      <c r="D456" s="17" t="n"/>
      <c r="E456" s="18" t="n"/>
      <c r="F456" s="17" t="n"/>
      <c r="G456" s="17" t="n"/>
    </row>
    <row r="457">
      <c r="A457" s="24" t="n"/>
      <c r="B457" s="17" t="n"/>
      <c r="C457" s="26">
        <f>IF(B457="","",IFERROR(INDEX(Inscrições!$C:$C,MATCH(B457,Inscrições!$A:$A,0)),"Nº não encontrado"))</f>
        <v/>
      </c>
      <c r="D457" s="17" t="n"/>
      <c r="E457" s="18" t="n"/>
      <c r="F457" s="17" t="n"/>
      <c r="G457" s="17" t="n"/>
    </row>
    <row r="458">
      <c r="A458" s="24" t="n"/>
      <c r="B458" s="17" t="n"/>
      <c r="C458" s="26">
        <f>IF(B458="","",IFERROR(INDEX(Inscrições!$C:$C,MATCH(B458,Inscrições!$A:$A,0)),"Nº não encontrado"))</f>
        <v/>
      </c>
      <c r="D458" s="17" t="n"/>
      <c r="E458" s="18" t="n"/>
      <c r="F458" s="17" t="n"/>
      <c r="G458" s="17" t="n"/>
    </row>
    <row r="459">
      <c r="A459" s="24" t="n"/>
      <c r="B459" s="17" t="n"/>
      <c r="C459" s="26">
        <f>IF(B459="","",IFERROR(INDEX(Inscrições!$C:$C,MATCH(B459,Inscrições!$A:$A,0)),"Nº não encontrado"))</f>
        <v/>
      </c>
      <c r="D459" s="17" t="n"/>
      <c r="E459" s="18" t="n"/>
      <c r="F459" s="17" t="n"/>
      <c r="G459" s="17" t="n"/>
    </row>
    <row r="460">
      <c r="A460" s="24" t="n"/>
      <c r="B460" s="17" t="n"/>
      <c r="C460" s="26">
        <f>IF(B460="","",IFERROR(INDEX(Inscrições!$C:$C,MATCH(B460,Inscrições!$A:$A,0)),"Nº não encontrado"))</f>
        <v/>
      </c>
      <c r="D460" s="17" t="n"/>
      <c r="E460" s="18" t="n"/>
      <c r="F460" s="17" t="n"/>
      <c r="G460" s="17" t="n"/>
    </row>
    <row r="461">
      <c r="A461" s="24" t="n"/>
      <c r="B461" s="17" t="n"/>
      <c r="C461" s="26">
        <f>IF(B461="","",IFERROR(INDEX(Inscrições!$C:$C,MATCH(B461,Inscrições!$A:$A,0)),"Nº não encontrado"))</f>
        <v/>
      </c>
      <c r="D461" s="17" t="n"/>
      <c r="E461" s="18" t="n"/>
      <c r="F461" s="17" t="n"/>
      <c r="G461" s="17" t="n"/>
    </row>
    <row r="462">
      <c r="A462" s="24" t="n"/>
      <c r="B462" s="17" t="n"/>
      <c r="C462" s="26">
        <f>IF(B462="","",IFERROR(INDEX(Inscrições!$C:$C,MATCH(B462,Inscrições!$A:$A,0)),"Nº não encontrado"))</f>
        <v/>
      </c>
      <c r="D462" s="17" t="n"/>
      <c r="E462" s="18" t="n"/>
      <c r="F462" s="17" t="n"/>
      <c r="G462" s="17" t="n"/>
    </row>
    <row r="463">
      <c r="A463" s="24" t="n"/>
      <c r="B463" s="17" t="n"/>
      <c r="C463" s="26">
        <f>IF(B463="","",IFERROR(INDEX(Inscrições!$C:$C,MATCH(B463,Inscrições!$A:$A,0)),"Nº não encontrado"))</f>
        <v/>
      </c>
      <c r="D463" s="17" t="n"/>
      <c r="E463" s="18" t="n"/>
      <c r="F463" s="17" t="n"/>
      <c r="G463" s="17" t="n"/>
    </row>
    <row r="464">
      <c r="A464" s="24" t="n"/>
      <c r="B464" s="17" t="n"/>
      <c r="C464" s="26">
        <f>IF(B464="","",IFERROR(INDEX(Inscrições!$C:$C,MATCH(B464,Inscrições!$A:$A,0)),"Nº não encontrado"))</f>
        <v/>
      </c>
      <c r="D464" s="17" t="n"/>
      <c r="E464" s="18" t="n"/>
      <c r="F464" s="17" t="n"/>
      <c r="G464" s="17" t="n"/>
    </row>
    <row r="465">
      <c r="A465" s="24" t="n"/>
      <c r="B465" s="17" t="n"/>
      <c r="C465" s="26">
        <f>IF(B465="","",IFERROR(INDEX(Inscrições!$C:$C,MATCH(B465,Inscrições!$A:$A,0)),"Nº não encontrado"))</f>
        <v/>
      </c>
      <c r="D465" s="17" t="n"/>
      <c r="E465" s="18" t="n"/>
      <c r="F465" s="17" t="n"/>
      <c r="G465" s="17" t="n"/>
    </row>
    <row r="466">
      <c r="A466" s="24" t="n"/>
      <c r="B466" s="17" t="n"/>
      <c r="C466" s="26">
        <f>IF(B466="","",IFERROR(INDEX(Inscrições!$C:$C,MATCH(B466,Inscrições!$A:$A,0)),"Nº não encontrado"))</f>
        <v/>
      </c>
      <c r="D466" s="17" t="n"/>
      <c r="E466" s="18" t="n"/>
      <c r="F466" s="17" t="n"/>
      <c r="G466" s="17" t="n"/>
    </row>
    <row r="467">
      <c r="A467" s="24" t="n"/>
      <c r="B467" s="17" t="n"/>
      <c r="C467" s="26">
        <f>IF(B467="","",IFERROR(INDEX(Inscrições!$C:$C,MATCH(B467,Inscrições!$A:$A,0)),"Nº não encontrado"))</f>
        <v/>
      </c>
      <c r="D467" s="17" t="n"/>
      <c r="E467" s="18" t="n"/>
      <c r="F467" s="17" t="n"/>
      <c r="G467" s="17" t="n"/>
    </row>
    <row r="468">
      <c r="A468" s="24" t="n"/>
      <c r="B468" s="17" t="n"/>
      <c r="C468" s="26">
        <f>IF(B468="","",IFERROR(INDEX(Inscrições!$C:$C,MATCH(B468,Inscrições!$A:$A,0)),"Nº não encontrado"))</f>
        <v/>
      </c>
      <c r="D468" s="17" t="n"/>
      <c r="E468" s="18" t="n"/>
      <c r="F468" s="17" t="n"/>
      <c r="G468" s="17" t="n"/>
    </row>
    <row r="469">
      <c r="A469" s="24" t="n"/>
      <c r="B469" s="17" t="n"/>
      <c r="C469" s="26">
        <f>IF(B469="","",IFERROR(INDEX(Inscrições!$C:$C,MATCH(B469,Inscrições!$A:$A,0)),"Nº não encontrado"))</f>
        <v/>
      </c>
      <c r="D469" s="17" t="n"/>
      <c r="E469" s="18" t="n"/>
      <c r="F469" s="17" t="n"/>
      <c r="G469" s="17" t="n"/>
    </row>
    <row r="470">
      <c r="A470" s="24" t="n"/>
      <c r="B470" s="17" t="n"/>
      <c r="C470" s="26">
        <f>IF(B470="","",IFERROR(INDEX(Inscrições!$C:$C,MATCH(B470,Inscrições!$A:$A,0)),"Nº não encontrado"))</f>
        <v/>
      </c>
      <c r="D470" s="17" t="n"/>
      <c r="E470" s="18" t="n"/>
      <c r="F470" s="17" t="n"/>
      <c r="G470" s="17" t="n"/>
    </row>
    <row r="471">
      <c r="A471" s="24" t="n"/>
      <c r="B471" s="17" t="n"/>
      <c r="C471" s="26">
        <f>IF(B471="","",IFERROR(INDEX(Inscrições!$C:$C,MATCH(B471,Inscrições!$A:$A,0)),"Nº não encontrado"))</f>
        <v/>
      </c>
      <c r="D471" s="17" t="n"/>
      <c r="E471" s="18" t="n"/>
      <c r="F471" s="17" t="n"/>
      <c r="G471" s="17" t="n"/>
    </row>
    <row r="472">
      <c r="A472" s="24" t="n"/>
      <c r="B472" s="17" t="n"/>
      <c r="C472" s="26">
        <f>IF(B472="","",IFERROR(INDEX(Inscrições!$C:$C,MATCH(B472,Inscrições!$A:$A,0)),"Nº não encontrado"))</f>
        <v/>
      </c>
      <c r="D472" s="17" t="n"/>
      <c r="E472" s="18" t="n"/>
      <c r="F472" s="17" t="n"/>
      <c r="G472" s="17" t="n"/>
    </row>
    <row r="473">
      <c r="A473" s="24" t="n"/>
      <c r="B473" s="17" t="n"/>
      <c r="C473" s="26">
        <f>IF(B473="","",IFERROR(INDEX(Inscrições!$C:$C,MATCH(B473,Inscrições!$A:$A,0)),"Nº não encontrado"))</f>
        <v/>
      </c>
      <c r="D473" s="17" t="n"/>
      <c r="E473" s="18" t="n"/>
      <c r="F473" s="17" t="n"/>
      <c r="G473" s="17" t="n"/>
    </row>
    <row r="474">
      <c r="A474" s="24" t="n"/>
      <c r="B474" s="17" t="n"/>
      <c r="C474" s="26">
        <f>IF(B474="","",IFERROR(INDEX(Inscrições!$C:$C,MATCH(B474,Inscrições!$A:$A,0)),"Nº não encontrado"))</f>
        <v/>
      </c>
      <c r="D474" s="17" t="n"/>
      <c r="E474" s="18" t="n"/>
      <c r="F474" s="17" t="n"/>
      <c r="G474" s="17" t="n"/>
    </row>
    <row r="475">
      <c r="A475" s="24" t="n"/>
      <c r="B475" s="17" t="n"/>
      <c r="C475" s="26">
        <f>IF(B475="","",IFERROR(INDEX(Inscrições!$C:$C,MATCH(B475,Inscrições!$A:$A,0)),"Nº não encontrado"))</f>
        <v/>
      </c>
      <c r="D475" s="17" t="n"/>
      <c r="E475" s="18" t="n"/>
      <c r="F475" s="17" t="n"/>
      <c r="G475" s="17" t="n"/>
    </row>
    <row r="476">
      <c r="A476" s="24" t="n"/>
      <c r="B476" s="17" t="n"/>
      <c r="C476" s="26">
        <f>IF(B476="","",IFERROR(INDEX(Inscrições!$C:$C,MATCH(B476,Inscrições!$A:$A,0)),"Nº não encontrado"))</f>
        <v/>
      </c>
      <c r="D476" s="17" t="n"/>
      <c r="E476" s="18" t="n"/>
      <c r="F476" s="17" t="n"/>
      <c r="G476" s="17" t="n"/>
    </row>
    <row r="477">
      <c r="A477" s="24" t="n"/>
      <c r="B477" s="17" t="n"/>
      <c r="C477" s="26">
        <f>IF(B477="","",IFERROR(INDEX(Inscrições!$C:$C,MATCH(B477,Inscrições!$A:$A,0)),"Nº não encontrado"))</f>
        <v/>
      </c>
      <c r="D477" s="17" t="n"/>
      <c r="E477" s="18" t="n"/>
      <c r="F477" s="17" t="n"/>
      <c r="G477" s="17" t="n"/>
    </row>
    <row r="478">
      <c r="A478" s="24" t="n"/>
      <c r="B478" s="17" t="n"/>
      <c r="C478" s="26">
        <f>IF(B478="","",IFERROR(INDEX(Inscrições!$C:$C,MATCH(B478,Inscrições!$A:$A,0)),"Nº não encontrado"))</f>
        <v/>
      </c>
      <c r="D478" s="17" t="n"/>
      <c r="E478" s="18" t="n"/>
      <c r="F478" s="17" t="n"/>
      <c r="G478" s="17" t="n"/>
    </row>
    <row r="479">
      <c r="A479" s="24" t="n"/>
      <c r="B479" s="17" t="n"/>
      <c r="C479" s="26">
        <f>IF(B479="","",IFERROR(INDEX(Inscrições!$C:$C,MATCH(B479,Inscrições!$A:$A,0)),"Nº não encontrado"))</f>
        <v/>
      </c>
      <c r="D479" s="17" t="n"/>
      <c r="E479" s="18" t="n"/>
      <c r="F479" s="17" t="n"/>
      <c r="G479" s="17" t="n"/>
    </row>
    <row r="480">
      <c r="A480" s="24" t="n"/>
      <c r="B480" s="17" t="n"/>
      <c r="C480" s="26">
        <f>IF(B480="","",IFERROR(INDEX(Inscrições!$C:$C,MATCH(B480,Inscrições!$A:$A,0)),"Nº não encontrado"))</f>
        <v/>
      </c>
      <c r="D480" s="17" t="n"/>
      <c r="E480" s="18" t="n"/>
      <c r="F480" s="17" t="n"/>
      <c r="G480" s="17" t="n"/>
    </row>
    <row r="481">
      <c r="A481" s="24" t="n"/>
      <c r="B481" s="17" t="n"/>
      <c r="C481" s="26">
        <f>IF(B481="","",IFERROR(INDEX(Inscrições!$C:$C,MATCH(B481,Inscrições!$A:$A,0)),"Nº não encontrado"))</f>
        <v/>
      </c>
      <c r="D481" s="17" t="n"/>
      <c r="E481" s="18" t="n"/>
      <c r="F481" s="17" t="n"/>
      <c r="G481" s="17" t="n"/>
    </row>
    <row r="482">
      <c r="A482" s="24" t="n"/>
      <c r="B482" s="17" t="n"/>
      <c r="C482" s="26">
        <f>IF(B482="","",IFERROR(INDEX(Inscrições!$C:$C,MATCH(B482,Inscrições!$A:$A,0)),"Nº não encontrado"))</f>
        <v/>
      </c>
      <c r="D482" s="17" t="n"/>
      <c r="E482" s="18" t="n"/>
      <c r="F482" s="17" t="n"/>
      <c r="G482" s="17" t="n"/>
    </row>
    <row r="483">
      <c r="A483" s="24" t="n"/>
      <c r="B483" s="17" t="n"/>
      <c r="C483" s="26">
        <f>IF(B483="","",IFERROR(INDEX(Inscrições!$C:$C,MATCH(B483,Inscrições!$A:$A,0)),"Nº não encontrado"))</f>
        <v/>
      </c>
      <c r="D483" s="17" t="n"/>
      <c r="E483" s="18" t="n"/>
      <c r="F483" s="17" t="n"/>
      <c r="G483" s="17" t="n"/>
    </row>
    <row r="484">
      <c r="A484" s="24" t="n"/>
      <c r="B484" s="17" t="n"/>
      <c r="C484" s="26">
        <f>IF(B484="","",IFERROR(INDEX(Inscrições!$C:$C,MATCH(B484,Inscrições!$A:$A,0)),"Nº não encontrado"))</f>
        <v/>
      </c>
      <c r="D484" s="17" t="n"/>
      <c r="E484" s="18" t="n"/>
      <c r="F484" s="17" t="n"/>
      <c r="G484" s="17" t="n"/>
    </row>
    <row r="485">
      <c r="A485" s="24" t="n"/>
      <c r="B485" s="17" t="n"/>
      <c r="C485" s="26">
        <f>IF(B485="","",IFERROR(INDEX(Inscrições!$C:$C,MATCH(B485,Inscrições!$A:$A,0)),"Nº não encontrado"))</f>
        <v/>
      </c>
      <c r="D485" s="17" t="n"/>
      <c r="E485" s="18" t="n"/>
      <c r="F485" s="17" t="n"/>
      <c r="G485" s="17" t="n"/>
    </row>
    <row r="486">
      <c r="A486" s="24" t="n"/>
      <c r="B486" s="17" t="n"/>
      <c r="C486" s="26">
        <f>IF(B486="","",IFERROR(INDEX(Inscrições!$C:$C,MATCH(B486,Inscrições!$A:$A,0)),"Nº não encontrado"))</f>
        <v/>
      </c>
      <c r="D486" s="17" t="n"/>
      <c r="E486" s="18" t="n"/>
      <c r="F486" s="17" t="n"/>
      <c r="G486" s="17" t="n"/>
    </row>
    <row r="487">
      <c r="A487" s="24" t="n"/>
      <c r="B487" s="17" t="n"/>
      <c r="C487" s="26">
        <f>IF(B487="","",IFERROR(INDEX(Inscrições!$C:$C,MATCH(B487,Inscrições!$A:$A,0)),"Nº não encontrado"))</f>
        <v/>
      </c>
      <c r="D487" s="17" t="n"/>
      <c r="E487" s="18" t="n"/>
      <c r="F487" s="17" t="n"/>
      <c r="G487" s="17" t="n"/>
    </row>
    <row r="488">
      <c r="A488" s="24" t="n"/>
      <c r="B488" s="17" t="n"/>
      <c r="C488" s="26">
        <f>IF(B488="","",IFERROR(INDEX(Inscrições!$C:$C,MATCH(B488,Inscrições!$A:$A,0)),"Nº não encontrado"))</f>
        <v/>
      </c>
      <c r="D488" s="17" t="n"/>
      <c r="E488" s="18" t="n"/>
      <c r="F488" s="17" t="n"/>
      <c r="G488" s="17" t="n"/>
    </row>
    <row r="489">
      <c r="A489" s="24" t="n"/>
      <c r="B489" s="17" t="n"/>
      <c r="C489" s="26">
        <f>IF(B489="","",IFERROR(INDEX(Inscrições!$C:$C,MATCH(B489,Inscrições!$A:$A,0)),"Nº não encontrado"))</f>
        <v/>
      </c>
      <c r="D489" s="17" t="n"/>
      <c r="E489" s="18" t="n"/>
      <c r="F489" s="17" t="n"/>
      <c r="G489" s="17" t="n"/>
    </row>
    <row r="490">
      <c r="A490" s="24" t="n"/>
      <c r="B490" s="17" t="n"/>
      <c r="C490" s="26">
        <f>IF(B490="","",IFERROR(INDEX(Inscrições!$C:$C,MATCH(B490,Inscrições!$A:$A,0)),"Nº não encontrado"))</f>
        <v/>
      </c>
      <c r="D490" s="17" t="n"/>
      <c r="E490" s="18" t="n"/>
      <c r="F490" s="17" t="n"/>
      <c r="G490" s="17" t="n"/>
    </row>
    <row r="491">
      <c r="A491" s="24" t="n"/>
      <c r="B491" s="17" t="n"/>
      <c r="C491" s="26">
        <f>IF(B491="","",IFERROR(INDEX(Inscrições!$C:$C,MATCH(B491,Inscrições!$A:$A,0)),"Nº não encontrado"))</f>
        <v/>
      </c>
      <c r="D491" s="17" t="n"/>
      <c r="E491" s="18" t="n"/>
      <c r="F491" s="17" t="n"/>
      <c r="G491" s="17" t="n"/>
    </row>
    <row r="492">
      <c r="A492" s="24" t="n"/>
      <c r="B492" s="17" t="n"/>
      <c r="C492" s="26">
        <f>IF(B492="","",IFERROR(INDEX(Inscrições!$C:$C,MATCH(B492,Inscrições!$A:$A,0)),"Nº não encontrado"))</f>
        <v/>
      </c>
      <c r="D492" s="17" t="n"/>
      <c r="E492" s="18" t="n"/>
      <c r="F492" s="17" t="n"/>
      <c r="G492" s="17" t="n"/>
    </row>
    <row r="493">
      <c r="A493" s="24" t="n"/>
      <c r="B493" s="17" t="n"/>
      <c r="C493" s="26">
        <f>IF(B493="","",IFERROR(INDEX(Inscrições!$C:$C,MATCH(B493,Inscrições!$A:$A,0)),"Nº não encontrado"))</f>
        <v/>
      </c>
      <c r="D493" s="17" t="n"/>
      <c r="E493" s="18" t="n"/>
      <c r="F493" s="17" t="n"/>
      <c r="G493" s="17" t="n"/>
    </row>
    <row r="494">
      <c r="A494" s="24" t="n"/>
      <c r="B494" s="17" t="n"/>
      <c r="C494" s="26">
        <f>IF(B494="","",IFERROR(INDEX(Inscrições!$C:$C,MATCH(B494,Inscrições!$A:$A,0)),"Nº não encontrado"))</f>
        <v/>
      </c>
      <c r="D494" s="17" t="n"/>
      <c r="E494" s="18" t="n"/>
      <c r="F494" s="17" t="n"/>
      <c r="G494" s="17" t="n"/>
    </row>
    <row r="495">
      <c r="A495" s="24" t="n"/>
      <c r="B495" s="17" t="n"/>
      <c r="C495" s="26">
        <f>IF(B495="","",IFERROR(INDEX(Inscrições!$C:$C,MATCH(B495,Inscrições!$A:$A,0)),"Nº não encontrado"))</f>
        <v/>
      </c>
      <c r="D495" s="17" t="n"/>
      <c r="E495" s="18" t="n"/>
      <c r="F495" s="17" t="n"/>
      <c r="G495" s="17" t="n"/>
    </row>
    <row r="496">
      <c r="A496" s="24" t="n"/>
      <c r="B496" s="17" t="n"/>
      <c r="C496" s="26">
        <f>IF(B496="","",IFERROR(INDEX(Inscrições!$C:$C,MATCH(B496,Inscrições!$A:$A,0)),"Nº não encontrado"))</f>
        <v/>
      </c>
      <c r="D496" s="17" t="n"/>
      <c r="E496" s="18" t="n"/>
      <c r="F496" s="17" t="n"/>
      <c r="G496" s="17" t="n"/>
    </row>
    <row r="497">
      <c r="A497" s="24" t="n"/>
      <c r="B497" s="17" t="n"/>
      <c r="C497" s="26">
        <f>IF(B497="","",IFERROR(INDEX(Inscrições!$C:$C,MATCH(B497,Inscrições!$A:$A,0)),"Nº não encontrado"))</f>
        <v/>
      </c>
      <c r="D497" s="17" t="n"/>
      <c r="E497" s="18" t="n"/>
      <c r="F497" s="17" t="n"/>
      <c r="G497" s="17" t="n"/>
    </row>
    <row r="498">
      <c r="A498" s="24" t="n"/>
      <c r="B498" s="17" t="n"/>
      <c r="C498" s="26">
        <f>IF(B498="","",IFERROR(INDEX(Inscrições!$C:$C,MATCH(B498,Inscrições!$A:$A,0)),"Nº não encontrado"))</f>
        <v/>
      </c>
      <c r="D498" s="17" t="n"/>
      <c r="E498" s="18" t="n"/>
      <c r="F498" s="17" t="n"/>
      <c r="G498" s="17" t="n"/>
    </row>
    <row r="499">
      <c r="A499" s="24" t="n"/>
      <c r="B499" s="17" t="n"/>
      <c r="C499" s="26">
        <f>IF(B499="","",IFERROR(INDEX(Inscrições!$C:$C,MATCH(B499,Inscrições!$A:$A,0)),"Nº não encontrado"))</f>
        <v/>
      </c>
      <c r="D499" s="17" t="n"/>
      <c r="E499" s="18" t="n"/>
      <c r="F499" s="17" t="n"/>
      <c r="G499" s="17" t="n"/>
    </row>
    <row r="500">
      <c r="A500" s="24" t="n"/>
      <c r="B500" s="17" t="n"/>
      <c r="C500" s="26">
        <f>IF(B500="","",IFERROR(INDEX(Inscrições!$C:$C,MATCH(B500,Inscrições!$A:$A,0)),"Nº não encontrado"))</f>
        <v/>
      </c>
      <c r="D500" s="17" t="n"/>
      <c r="E500" s="18" t="n"/>
      <c r="F500" s="17" t="n"/>
      <c r="G500" s="17" t="n"/>
    </row>
    <row r="501">
      <c r="A501" s="24" t="n"/>
      <c r="B501" s="17" t="n"/>
      <c r="C501" s="26">
        <f>IF(B501="","",IFERROR(INDEX(Inscrições!$C:$C,MATCH(B501,Inscrições!$A:$A,0)),"Nº não encontrado"))</f>
        <v/>
      </c>
      <c r="D501" s="17" t="n"/>
      <c r="E501" s="18" t="n"/>
      <c r="F501" s="17" t="n"/>
      <c r="G501" s="17" t="n"/>
    </row>
    <row r="502">
      <c r="A502" s="24" t="n"/>
      <c r="B502" s="17" t="n"/>
      <c r="C502" s="26">
        <f>IF(B502="","",IFERROR(INDEX(Inscrições!$C:$C,MATCH(B502,Inscrições!$A:$A,0)),"Nº não encontrado"))</f>
        <v/>
      </c>
      <c r="D502" s="17" t="n"/>
      <c r="E502" s="18" t="n"/>
      <c r="F502" s="17" t="n"/>
      <c r="G502" s="17" t="n"/>
    </row>
    <row r="503">
      <c r="A503" s="24" t="n"/>
      <c r="B503" s="17" t="n"/>
      <c r="C503" s="26">
        <f>IF(B503="","",IFERROR(INDEX(Inscrições!$C:$C,MATCH(B503,Inscrições!$A:$A,0)),"Nº não encontrado"))</f>
        <v/>
      </c>
      <c r="D503" s="17" t="n"/>
      <c r="E503" s="18" t="n"/>
      <c r="F503" s="17" t="n"/>
      <c r="G503" s="17" t="n"/>
    </row>
    <row r="504">
      <c r="A504" s="24" t="n"/>
      <c r="B504" s="17" t="n"/>
      <c r="C504" s="26">
        <f>IF(B504="","",IFERROR(INDEX(Inscrições!$C:$C,MATCH(B504,Inscrições!$A:$A,0)),"Nº não encontrado"))</f>
        <v/>
      </c>
      <c r="D504" s="17" t="n"/>
      <c r="E504" s="18" t="n"/>
      <c r="F504" s="17" t="n"/>
      <c r="G504" s="17" t="n"/>
    </row>
    <row r="505">
      <c r="A505" s="24" t="n"/>
      <c r="B505" s="17" t="n"/>
      <c r="C505" s="26">
        <f>IF(B505="","",IFERROR(INDEX(Inscrições!$C:$C,MATCH(B505,Inscrições!$A:$A,0)),"Nº não encontrado"))</f>
        <v/>
      </c>
      <c r="D505" s="17" t="n"/>
      <c r="E505" s="18" t="n"/>
      <c r="F505" s="17" t="n"/>
      <c r="G505" s="17" t="n"/>
    </row>
    <row r="506">
      <c r="A506" s="24" t="n"/>
      <c r="B506" s="17" t="n"/>
      <c r="C506" s="26">
        <f>IF(B506="","",IFERROR(INDEX(Inscrições!$C:$C,MATCH(B506,Inscrições!$A:$A,0)),"Nº não encontrado"))</f>
        <v/>
      </c>
      <c r="D506" s="17" t="n"/>
      <c r="E506" s="18" t="n"/>
      <c r="F506" s="17" t="n"/>
      <c r="G506" s="17" t="n"/>
    </row>
    <row r="507">
      <c r="A507" s="24" t="n"/>
      <c r="B507" s="17" t="n"/>
      <c r="C507" s="26">
        <f>IF(B507="","",IFERROR(INDEX(Inscrições!$C:$C,MATCH(B507,Inscrições!$A:$A,0)),"Nº não encontrado"))</f>
        <v/>
      </c>
      <c r="D507" s="17" t="n"/>
      <c r="E507" s="18" t="n"/>
      <c r="F507" s="17" t="n"/>
      <c r="G507" s="17" t="n"/>
    </row>
    <row r="508">
      <c r="A508" s="24" t="n"/>
      <c r="B508" s="17" t="n"/>
      <c r="C508" s="26">
        <f>IF(B508="","",IFERROR(INDEX(Inscrições!$C:$C,MATCH(B508,Inscrições!$A:$A,0)),"Nº não encontrado"))</f>
        <v/>
      </c>
      <c r="D508" s="17" t="n"/>
      <c r="E508" s="18" t="n"/>
      <c r="F508" s="17" t="n"/>
      <c r="G508" s="17" t="n"/>
    </row>
    <row r="509">
      <c r="A509" s="24" t="n"/>
      <c r="B509" s="17" t="n"/>
      <c r="C509" s="26">
        <f>IF(B509="","",IFERROR(INDEX(Inscrições!$C:$C,MATCH(B509,Inscrições!$A:$A,0)),"Nº não encontrado"))</f>
        <v/>
      </c>
      <c r="D509" s="17" t="n"/>
      <c r="E509" s="18" t="n"/>
      <c r="F509" s="17" t="n"/>
      <c r="G509" s="17" t="n"/>
    </row>
    <row r="510">
      <c r="A510" s="24" t="n"/>
      <c r="B510" s="17" t="n"/>
      <c r="C510" s="26">
        <f>IF(B510="","",IFERROR(INDEX(Inscrições!$C:$C,MATCH(B510,Inscrições!$A:$A,0)),"Nº não encontrado"))</f>
        <v/>
      </c>
      <c r="D510" s="17" t="n"/>
      <c r="E510" s="18" t="n"/>
      <c r="F510" s="17" t="n"/>
      <c r="G510" s="17" t="n"/>
    </row>
    <row r="511">
      <c r="A511" s="24" t="n"/>
      <c r="B511" s="17" t="n"/>
      <c r="C511" s="26">
        <f>IF(B511="","",IFERROR(INDEX(Inscrições!$C:$C,MATCH(B511,Inscrições!$A:$A,0)),"Nº não encontrado"))</f>
        <v/>
      </c>
      <c r="D511" s="17" t="n"/>
      <c r="E511" s="18" t="n"/>
      <c r="F511" s="17" t="n"/>
      <c r="G511" s="17" t="n"/>
    </row>
    <row r="512">
      <c r="A512" s="24" t="n"/>
      <c r="B512" s="17" t="n"/>
      <c r="C512" s="26">
        <f>IF(B512="","",IFERROR(INDEX(Inscrições!$C:$C,MATCH(B512,Inscrições!$A:$A,0)),"Nº não encontrado"))</f>
        <v/>
      </c>
      <c r="D512" s="17" t="n"/>
      <c r="E512" s="18" t="n"/>
      <c r="F512" s="17" t="n"/>
      <c r="G512" s="17" t="n"/>
    </row>
    <row r="513">
      <c r="A513" s="24" t="n"/>
      <c r="B513" s="17" t="n"/>
      <c r="C513" s="26">
        <f>IF(B513="","",IFERROR(INDEX(Inscrições!$C:$C,MATCH(B513,Inscrições!$A:$A,0)),"Nº não encontrado"))</f>
        <v/>
      </c>
      <c r="D513" s="17" t="n"/>
      <c r="E513" s="18" t="n"/>
      <c r="F513" s="17" t="n"/>
      <c r="G513" s="17" t="n"/>
    </row>
    <row r="514">
      <c r="A514" s="24" t="n"/>
      <c r="B514" s="17" t="n"/>
      <c r="C514" s="26">
        <f>IF(B514="","",IFERROR(INDEX(Inscrições!$C:$C,MATCH(B514,Inscrições!$A:$A,0)),"Nº não encontrado"))</f>
        <v/>
      </c>
      <c r="D514" s="17" t="n"/>
      <c r="E514" s="18" t="n"/>
      <c r="F514" s="17" t="n"/>
      <c r="G514" s="17" t="n"/>
    </row>
    <row r="515">
      <c r="A515" s="24" t="n"/>
      <c r="B515" s="17" t="n"/>
      <c r="C515" s="26">
        <f>IF(B515="","",IFERROR(INDEX(Inscrições!$C:$C,MATCH(B515,Inscrições!$A:$A,0)),"Nº não encontrado"))</f>
        <v/>
      </c>
      <c r="D515" s="17" t="n"/>
      <c r="E515" s="18" t="n"/>
      <c r="F515" s="17" t="n"/>
      <c r="G515" s="17" t="n"/>
    </row>
    <row r="516">
      <c r="A516" s="24" t="n"/>
      <c r="B516" s="17" t="n"/>
      <c r="C516" s="26">
        <f>IF(B516="","",IFERROR(INDEX(Inscrições!$C:$C,MATCH(B516,Inscrições!$A:$A,0)),"Nº não encontrado"))</f>
        <v/>
      </c>
      <c r="D516" s="17" t="n"/>
      <c r="E516" s="18" t="n"/>
      <c r="F516" s="17" t="n"/>
      <c r="G516" s="17" t="n"/>
    </row>
    <row r="517">
      <c r="A517" s="24" t="n"/>
      <c r="B517" s="17" t="n"/>
      <c r="C517" s="26">
        <f>IF(B517="","",IFERROR(INDEX(Inscrições!$C:$C,MATCH(B517,Inscrições!$A:$A,0)),"Nº não encontrado"))</f>
        <v/>
      </c>
      <c r="D517" s="17" t="n"/>
      <c r="E517" s="18" t="n"/>
      <c r="F517" s="17" t="n"/>
      <c r="G517" s="17" t="n"/>
    </row>
    <row r="518">
      <c r="A518" s="24" t="n"/>
      <c r="B518" s="17" t="n"/>
      <c r="C518" s="26">
        <f>IF(B518="","",IFERROR(INDEX(Inscrições!$C:$C,MATCH(B518,Inscrições!$A:$A,0)),"Nº não encontrado"))</f>
        <v/>
      </c>
      <c r="D518" s="17" t="n"/>
      <c r="E518" s="18" t="n"/>
      <c r="F518" s="17" t="n"/>
      <c r="G518" s="17" t="n"/>
    </row>
    <row r="519">
      <c r="A519" s="24" t="n"/>
      <c r="B519" s="17" t="n"/>
      <c r="C519" s="26">
        <f>IF(B519="","",IFERROR(INDEX(Inscrições!$C:$C,MATCH(B519,Inscrições!$A:$A,0)),"Nº não encontrado"))</f>
        <v/>
      </c>
      <c r="D519" s="17" t="n"/>
      <c r="E519" s="18" t="n"/>
      <c r="F519" s="17" t="n"/>
      <c r="G519" s="17" t="n"/>
    </row>
    <row r="520">
      <c r="A520" s="24" t="n"/>
      <c r="B520" s="17" t="n"/>
      <c r="C520" s="26">
        <f>IF(B520="","",IFERROR(INDEX(Inscrições!$C:$C,MATCH(B520,Inscrições!$A:$A,0)),"Nº não encontrado"))</f>
        <v/>
      </c>
      <c r="D520" s="17" t="n"/>
      <c r="E520" s="18" t="n"/>
      <c r="F520" s="17" t="n"/>
      <c r="G520" s="17" t="n"/>
    </row>
    <row r="521">
      <c r="A521" s="24" t="n"/>
      <c r="B521" s="17" t="n"/>
      <c r="C521" s="26">
        <f>IF(B521="","",IFERROR(INDEX(Inscrições!$C:$C,MATCH(B521,Inscrições!$A:$A,0)),"Nº não encontrado"))</f>
        <v/>
      </c>
      <c r="D521" s="17" t="n"/>
      <c r="E521" s="18" t="n"/>
      <c r="F521" s="17" t="n"/>
      <c r="G521" s="17" t="n"/>
    </row>
    <row r="522">
      <c r="A522" s="24" t="n"/>
      <c r="B522" s="17" t="n"/>
      <c r="C522" s="26">
        <f>IF(B522="","",IFERROR(INDEX(Inscrições!$C:$C,MATCH(B522,Inscrições!$A:$A,0)),"Nº não encontrado"))</f>
        <v/>
      </c>
      <c r="D522" s="17" t="n"/>
      <c r="E522" s="18" t="n"/>
      <c r="F522" s="17" t="n"/>
      <c r="G522" s="17" t="n"/>
    </row>
    <row r="523">
      <c r="A523" s="24" t="n"/>
      <c r="B523" s="17" t="n"/>
      <c r="C523" s="26">
        <f>IF(B523="","",IFERROR(INDEX(Inscrições!$C:$C,MATCH(B523,Inscrições!$A:$A,0)),"Nº não encontrado"))</f>
        <v/>
      </c>
      <c r="D523" s="17" t="n"/>
      <c r="E523" s="18" t="n"/>
      <c r="F523" s="17" t="n"/>
      <c r="G523" s="17" t="n"/>
    </row>
    <row r="524">
      <c r="A524" s="24" t="n"/>
      <c r="B524" s="17" t="n"/>
      <c r="C524" s="26">
        <f>IF(B524="","",IFERROR(INDEX(Inscrições!$C:$C,MATCH(B524,Inscrições!$A:$A,0)),"Nº não encontrado"))</f>
        <v/>
      </c>
      <c r="D524" s="17" t="n"/>
      <c r="E524" s="18" t="n"/>
      <c r="F524" s="17" t="n"/>
      <c r="G524" s="17" t="n"/>
    </row>
    <row r="525">
      <c r="A525" s="24" t="n"/>
      <c r="B525" s="17" t="n"/>
      <c r="C525" s="26">
        <f>IF(B525="","",IFERROR(INDEX(Inscrições!$C:$C,MATCH(B525,Inscrições!$A:$A,0)),"Nº não encontrado"))</f>
        <v/>
      </c>
      <c r="D525" s="17" t="n"/>
      <c r="E525" s="18" t="n"/>
      <c r="F525" s="17" t="n"/>
      <c r="G525" s="17" t="n"/>
    </row>
    <row r="526">
      <c r="A526" s="24" t="n"/>
      <c r="B526" s="17" t="n"/>
      <c r="C526" s="26">
        <f>IF(B526="","",IFERROR(INDEX(Inscrições!$C:$C,MATCH(B526,Inscrições!$A:$A,0)),"Nº não encontrado"))</f>
        <v/>
      </c>
      <c r="D526" s="17" t="n"/>
      <c r="E526" s="18" t="n"/>
      <c r="F526" s="17" t="n"/>
      <c r="G526" s="17" t="n"/>
    </row>
    <row r="527">
      <c r="A527" s="24" t="n"/>
      <c r="B527" s="17" t="n"/>
      <c r="C527" s="26">
        <f>IF(B527="","",IFERROR(INDEX(Inscrições!$C:$C,MATCH(B527,Inscrições!$A:$A,0)),"Nº não encontrado"))</f>
        <v/>
      </c>
      <c r="D527" s="17" t="n"/>
      <c r="E527" s="18" t="n"/>
      <c r="F527" s="17" t="n"/>
      <c r="G527" s="17" t="n"/>
    </row>
    <row r="528">
      <c r="A528" s="24" t="n"/>
      <c r="B528" s="17" t="n"/>
      <c r="C528" s="26">
        <f>IF(B528="","",IFERROR(INDEX(Inscrições!$C:$C,MATCH(B528,Inscrições!$A:$A,0)),"Nº não encontrado"))</f>
        <v/>
      </c>
      <c r="D528" s="17" t="n"/>
      <c r="E528" s="18" t="n"/>
      <c r="F528" s="17" t="n"/>
      <c r="G528" s="17" t="n"/>
    </row>
    <row r="529">
      <c r="A529" s="24" t="n"/>
      <c r="B529" s="17" t="n"/>
      <c r="C529" s="26">
        <f>IF(B529="","",IFERROR(INDEX(Inscrições!$C:$C,MATCH(B529,Inscrições!$A:$A,0)),"Nº não encontrado"))</f>
        <v/>
      </c>
      <c r="D529" s="17" t="n"/>
      <c r="E529" s="18" t="n"/>
      <c r="F529" s="17" t="n"/>
      <c r="G529" s="17" t="n"/>
    </row>
    <row r="530">
      <c r="A530" s="24" t="n"/>
      <c r="B530" s="17" t="n"/>
      <c r="C530" s="26">
        <f>IF(B530="","",IFERROR(INDEX(Inscrições!$C:$C,MATCH(B530,Inscrições!$A:$A,0)),"Nº não encontrado"))</f>
        <v/>
      </c>
      <c r="D530" s="17" t="n"/>
      <c r="E530" s="18" t="n"/>
      <c r="F530" s="17" t="n"/>
      <c r="G530" s="17" t="n"/>
    </row>
    <row r="531">
      <c r="A531" s="24" t="n"/>
      <c r="B531" s="17" t="n"/>
      <c r="C531" s="26">
        <f>IF(B531="","",IFERROR(INDEX(Inscrições!$C:$C,MATCH(B531,Inscrições!$A:$A,0)),"Nº não encontrado"))</f>
        <v/>
      </c>
      <c r="D531" s="17" t="n"/>
      <c r="E531" s="18" t="n"/>
      <c r="F531" s="17" t="n"/>
      <c r="G531" s="17" t="n"/>
    </row>
    <row r="532">
      <c r="A532" s="24" t="n"/>
      <c r="B532" s="17" t="n"/>
      <c r="C532" s="26">
        <f>IF(B532="","",IFERROR(INDEX(Inscrições!$C:$C,MATCH(B532,Inscrições!$A:$A,0)),"Nº não encontrado"))</f>
        <v/>
      </c>
      <c r="D532" s="17" t="n"/>
      <c r="E532" s="18" t="n"/>
      <c r="F532" s="17" t="n"/>
      <c r="G532" s="17" t="n"/>
    </row>
    <row r="533">
      <c r="A533" s="24" t="n"/>
      <c r="B533" s="17" t="n"/>
      <c r="C533" s="26">
        <f>IF(B533="","",IFERROR(INDEX(Inscrições!$C:$C,MATCH(B533,Inscrições!$A:$A,0)),"Nº não encontrado"))</f>
        <v/>
      </c>
      <c r="D533" s="17" t="n"/>
      <c r="E533" s="18" t="n"/>
      <c r="F533" s="17" t="n"/>
      <c r="G533" s="17" t="n"/>
    </row>
    <row r="534">
      <c r="A534" s="24" t="n"/>
      <c r="B534" s="17" t="n"/>
      <c r="C534" s="26">
        <f>IF(B534="","",IFERROR(INDEX(Inscrições!$C:$C,MATCH(B534,Inscrições!$A:$A,0)),"Nº não encontrado"))</f>
        <v/>
      </c>
      <c r="D534" s="17" t="n"/>
      <c r="E534" s="18" t="n"/>
      <c r="F534" s="17" t="n"/>
      <c r="G534" s="17" t="n"/>
    </row>
    <row r="535">
      <c r="A535" s="24" t="n"/>
      <c r="B535" s="17" t="n"/>
      <c r="C535" s="26">
        <f>IF(B535="","",IFERROR(INDEX(Inscrições!$C:$C,MATCH(B535,Inscrições!$A:$A,0)),"Nº não encontrado"))</f>
        <v/>
      </c>
      <c r="D535" s="17" t="n"/>
      <c r="E535" s="18" t="n"/>
      <c r="F535" s="17" t="n"/>
      <c r="G535" s="17" t="n"/>
    </row>
    <row r="536">
      <c r="A536" s="24" t="n"/>
      <c r="B536" s="17" t="n"/>
      <c r="C536" s="26">
        <f>IF(B536="","",IFERROR(INDEX(Inscrições!$C:$C,MATCH(B536,Inscrições!$A:$A,0)),"Nº não encontrado"))</f>
        <v/>
      </c>
      <c r="D536" s="17" t="n"/>
      <c r="E536" s="18" t="n"/>
      <c r="F536" s="17" t="n"/>
      <c r="G536" s="17" t="n"/>
    </row>
    <row r="537">
      <c r="A537" s="24" t="n"/>
      <c r="B537" s="17" t="n"/>
      <c r="C537" s="26">
        <f>IF(B537="","",IFERROR(INDEX(Inscrições!$C:$C,MATCH(B537,Inscrições!$A:$A,0)),"Nº não encontrado"))</f>
        <v/>
      </c>
      <c r="D537" s="17" t="n"/>
      <c r="E537" s="18" t="n"/>
      <c r="F537" s="17" t="n"/>
      <c r="G537" s="17" t="n"/>
    </row>
    <row r="538">
      <c r="A538" s="24" t="n"/>
      <c r="B538" s="17" t="n"/>
      <c r="C538" s="26">
        <f>IF(B538="","",IFERROR(INDEX(Inscrições!$C:$C,MATCH(B538,Inscrições!$A:$A,0)),"Nº não encontrado"))</f>
        <v/>
      </c>
      <c r="D538" s="17" t="n"/>
      <c r="E538" s="18" t="n"/>
      <c r="F538" s="17" t="n"/>
      <c r="G538" s="17" t="n"/>
    </row>
    <row r="539">
      <c r="A539" s="24" t="n"/>
      <c r="B539" s="17" t="n"/>
      <c r="C539" s="26">
        <f>IF(B539="","",IFERROR(INDEX(Inscrições!$C:$C,MATCH(B539,Inscrições!$A:$A,0)),"Nº não encontrado"))</f>
        <v/>
      </c>
      <c r="D539" s="17" t="n"/>
      <c r="E539" s="18" t="n"/>
      <c r="F539" s="17" t="n"/>
      <c r="G539" s="17" t="n"/>
    </row>
    <row r="540">
      <c r="A540" s="24" t="n"/>
      <c r="B540" s="17" t="n"/>
      <c r="C540" s="26">
        <f>IF(B540="","",IFERROR(INDEX(Inscrições!$C:$C,MATCH(B540,Inscrições!$A:$A,0)),"Nº não encontrado"))</f>
        <v/>
      </c>
      <c r="D540" s="17" t="n"/>
      <c r="E540" s="18" t="n"/>
      <c r="F540" s="17" t="n"/>
      <c r="G540" s="17" t="n"/>
    </row>
    <row r="541">
      <c r="A541" s="24" t="n"/>
      <c r="B541" s="17" t="n"/>
      <c r="C541" s="26">
        <f>IF(B541="","",IFERROR(INDEX(Inscrições!$C:$C,MATCH(B541,Inscrições!$A:$A,0)),"Nº não encontrado"))</f>
        <v/>
      </c>
      <c r="D541" s="17" t="n"/>
      <c r="E541" s="18" t="n"/>
      <c r="F541" s="17" t="n"/>
      <c r="G541" s="17" t="n"/>
    </row>
    <row r="542">
      <c r="A542" s="24" t="n"/>
      <c r="B542" s="17" t="n"/>
      <c r="C542" s="26">
        <f>IF(B542="","",IFERROR(INDEX(Inscrições!$C:$C,MATCH(B542,Inscrições!$A:$A,0)),"Nº não encontrado"))</f>
        <v/>
      </c>
      <c r="D542" s="17" t="n"/>
      <c r="E542" s="18" t="n"/>
      <c r="F542" s="17" t="n"/>
      <c r="G542" s="17" t="n"/>
    </row>
    <row r="543">
      <c r="A543" s="24" t="n"/>
      <c r="B543" s="17" t="n"/>
      <c r="C543" s="26">
        <f>IF(B543="","",IFERROR(INDEX(Inscrições!$C:$C,MATCH(B543,Inscrições!$A:$A,0)),"Nº não encontrado"))</f>
        <v/>
      </c>
      <c r="D543" s="17" t="n"/>
      <c r="E543" s="18" t="n"/>
      <c r="F543" s="17" t="n"/>
      <c r="G543" s="17" t="n"/>
    </row>
    <row r="544">
      <c r="A544" s="24" t="n"/>
      <c r="B544" s="17" t="n"/>
      <c r="C544" s="26">
        <f>IF(B544="","",IFERROR(INDEX(Inscrições!$C:$C,MATCH(B544,Inscrições!$A:$A,0)),"Nº não encontrado"))</f>
        <v/>
      </c>
      <c r="D544" s="17" t="n"/>
      <c r="E544" s="18" t="n"/>
      <c r="F544" s="17" t="n"/>
      <c r="G544" s="17" t="n"/>
    </row>
    <row r="545">
      <c r="A545" s="24" t="n"/>
      <c r="B545" s="17" t="n"/>
      <c r="C545" s="26">
        <f>IF(B545="","",IFERROR(INDEX(Inscrições!$C:$C,MATCH(B545,Inscrições!$A:$A,0)),"Nº não encontrado"))</f>
        <v/>
      </c>
      <c r="D545" s="17" t="n"/>
      <c r="E545" s="18" t="n"/>
      <c r="F545" s="17" t="n"/>
      <c r="G545" s="17" t="n"/>
    </row>
    <row r="546">
      <c r="A546" s="24" t="n"/>
      <c r="B546" s="17" t="n"/>
      <c r="C546" s="26">
        <f>IF(B546="","",IFERROR(INDEX(Inscrições!$C:$C,MATCH(B546,Inscrições!$A:$A,0)),"Nº não encontrado"))</f>
        <v/>
      </c>
      <c r="D546" s="17" t="n"/>
      <c r="E546" s="18" t="n"/>
      <c r="F546" s="17" t="n"/>
      <c r="G546" s="17" t="n"/>
    </row>
    <row r="547">
      <c r="A547" s="24" t="n"/>
      <c r="B547" s="17" t="n"/>
      <c r="C547" s="26">
        <f>IF(B547="","",IFERROR(INDEX(Inscrições!$C:$C,MATCH(B547,Inscrições!$A:$A,0)),"Nº não encontrado"))</f>
        <v/>
      </c>
      <c r="D547" s="17" t="n"/>
      <c r="E547" s="18" t="n"/>
      <c r="F547" s="17" t="n"/>
      <c r="G547" s="17" t="n"/>
    </row>
    <row r="548">
      <c r="A548" s="24" t="n"/>
      <c r="B548" s="17" t="n"/>
      <c r="C548" s="26">
        <f>IF(B548="","",IFERROR(INDEX(Inscrições!$C:$C,MATCH(B548,Inscrições!$A:$A,0)),"Nº não encontrado"))</f>
        <v/>
      </c>
      <c r="D548" s="17" t="n"/>
      <c r="E548" s="18" t="n"/>
      <c r="F548" s="17" t="n"/>
      <c r="G548" s="17" t="n"/>
    </row>
    <row r="549">
      <c r="A549" s="24" t="n"/>
      <c r="B549" s="17" t="n"/>
      <c r="C549" s="26">
        <f>IF(B549="","",IFERROR(INDEX(Inscrições!$C:$C,MATCH(B549,Inscrições!$A:$A,0)),"Nº não encontrado"))</f>
        <v/>
      </c>
      <c r="D549" s="17" t="n"/>
      <c r="E549" s="18" t="n"/>
      <c r="F549" s="17" t="n"/>
      <c r="G549" s="17" t="n"/>
    </row>
    <row r="550">
      <c r="A550" s="24" t="n"/>
      <c r="B550" s="17" t="n"/>
      <c r="C550" s="26">
        <f>IF(B550="","",IFERROR(INDEX(Inscrições!$C:$C,MATCH(B550,Inscrições!$A:$A,0)),"Nº não encontrado"))</f>
        <v/>
      </c>
      <c r="D550" s="17" t="n"/>
      <c r="E550" s="18" t="n"/>
      <c r="F550" s="17" t="n"/>
      <c r="G550" s="17" t="n"/>
    </row>
    <row r="551">
      <c r="A551" s="24" t="n"/>
      <c r="B551" s="17" t="n"/>
      <c r="C551" s="26">
        <f>IF(B551="","",IFERROR(INDEX(Inscrições!$C:$C,MATCH(B551,Inscrições!$A:$A,0)),"Nº não encontrado"))</f>
        <v/>
      </c>
      <c r="D551" s="17" t="n"/>
      <c r="E551" s="18" t="n"/>
      <c r="F551" s="17" t="n"/>
      <c r="G551" s="17" t="n"/>
    </row>
    <row r="552">
      <c r="A552" s="24" t="n"/>
      <c r="B552" s="17" t="n"/>
      <c r="C552" s="26">
        <f>IF(B552="","",IFERROR(INDEX(Inscrições!$C:$C,MATCH(B552,Inscrições!$A:$A,0)),"Nº não encontrado"))</f>
        <v/>
      </c>
      <c r="D552" s="17" t="n"/>
      <c r="E552" s="18" t="n"/>
      <c r="F552" s="17" t="n"/>
      <c r="G552" s="17" t="n"/>
    </row>
    <row r="553">
      <c r="A553" s="24" t="n"/>
      <c r="B553" s="17" t="n"/>
      <c r="C553" s="26">
        <f>IF(B553="","",IFERROR(INDEX(Inscrições!$C:$C,MATCH(B553,Inscrições!$A:$A,0)),"Nº não encontrado"))</f>
        <v/>
      </c>
      <c r="D553" s="17" t="n"/>
      <c r="E553" s="18" t="n"/>
      <c r="F553" s="17" t="n"/>
      <c r="G553" s="17" t="n"/>
    </row>
    <row r="554">
      <c r="A554" s="24" t="n"/>
      <c r="B554" s="17" t="n"/>
      <c r="C554" s="26">
        <f>IF(B554="","",IFERROR(INDEX(Inscrições!$C:$C,MATCH(B554,Inscrições!$A:$A,0)),"Nº não encontrado"))</f>
        <v/>
      </c>
      <c r="D554" s="17" t="n"/>
      <c r="E554" s="18" t="n"/>
      <c r="F554" s="17" t="n"/>
      <c r="G554" s="17" t="n"/>
    </row>
    <row r="555">
      <c r="A555" s="24" t="n"/>
      <c r="B555" s="17" t="n"/>
      <c r="C555" s="26">
        <f>IF(B555="","",IFERROR(INDEX(Inscrições!$C:$C,MATCH(B555,Inscrições!$A:$A,0)),"Nº não encontrado"))</f>
        <v/>
      </c>
      <c r="D555" s="17" t="n"/>
      <c r="E555" s="18" t="n"/>
      <c r="F555" s="17" t="n"/>
      <c r="G555" s="17" t="n"/>
    </row>
    <row r="556">
      <c r="A556" s="24" t="n"/>
      <c r="B556" s="17" t="n"/>
      <c r="C556" s="26">
        <f>IF(B556="","",IFERROR(INDEX(Inscrições!$C:$C,MATCH(B556,Inscrições!$A:$A,0)),"Nº não encontrado"))</f>
        <v/>
      </c>
      <c r="D556" s="17" t="n"/>
      <c r="E556" s="18" t="n"/>
      <c r="F556" s="17" t="n"/>
      <c r="G556" s="17" t="n"/>
    </row>
    <row r="557">
      <c r="A557" s="24" t="n"/>
      <c r="B557" s="17" t="n"/>
      <c r="C557" s="26">
        <f>IF(B557="","",IFERROR(INDEX(Inscrições!$C:$C,MATCH(B557,Inscrições!$A:$A,0)),"Nº não encontrado"))</f>
        <v/>
      </c>
      <c r="D557" s="17" t="n"/>
      <c r="E557" s="18" t="n"/>
      <c r="F557" s="17" t="n"/>
      <c r="G557" s="17" t="n"/>
    </row>
    <row r="558">
      <c r="A558" s="24" t="n"/>
      <c r="B558" s="17" t="n"/>
      <c r="C558" s="26">
        <f>IF(B558="","",IFERROR(INDEX(Inscrições!$C:$C,MATCH(B558,Inscrições!$A:$A,0)),"Nº não encontrado"))</f>
        <v/>
      </c>
      <c r="D558" s="17" t="n"/>
      <c r="E558" s="18" t="n"/>
      <c r="F558" s="17" t="n"/>
      <c r="G558" s="17" t="n"/>
    </row>
    <row r="559">
      <c r="A559" s="24" t="n"/>
      <c r="B559" s="17" t="n"/>
      <c r="C559" s="26">
        <f>IF(B559="","",IFERROR(INDEX(Inscrições!$C:$C,MATCH(B559,Inscrições!$A:$A,0)),"Nº não encontrado"))</f>
        <v/>
      </c>
      <c r="D559" s="17" t="n"/>
      <c r="E559" s="18" t="n"/>
      <c r="F559" s="17" t="n"/>
      <c r="G559" s="17" t="n"/>
    </row>
    <row r="560">
      <c r="A560" s="24" t="n"/>
      <c r="B560" s="17" t="n"/>
      <c r="C560" s="26">
        <f>IF(B560="","",IFERROR(INDEX(Inscrições!$C:$C,MATCH(B560,Inscrições!$A:$A,0)),"Nº não encontrado"))</f>
        <v/>
      </c>
      <c r="D560" s="17" t="n"/>
      <c r="E560" s="18" t="n"/>
      <c r="F560" s="17" t="n"/>
      <c r="G560" s="17" t="n"/>
    </row>
    <row r="561">
      <c r="A561" s="24" t="n"/>
      <c r="B561" s="17" t="n"/>
      <c r="C561" s="26">
        <f>IF(B561="","",IFERROR(INDEX(Inscrições!$C:$C,MATCH(B561,Inscrições!$A:$A,0)),"Nº não encontrado"))</f>
        <v/>
      </c>
      <c r="D561" s="17" t="n"/>
      <c r="E561" s="18" t="n"/>
      <c r="F561" s="17" t="n"/>
      <c r="G561" s="17" t="n"/>
    </row>
    <row r="562">
      <c r="A562" s="24" t="n"/>
      <c r="B562" s="17" t="n"/>
      <c r="C562" s="26">
        <f>IF(B562="","",IFERROR(INDEX(Inscrições!$C:$C,MATCH(B562,Inscrições!$A:$A,0)),"Nº não encontrado"))</f>
        <v/>
      </c>
      <c r="D562" s="17" t="n"/>
      <c r="E562" s="18" t="n"/>
      <c r="F562" s="17" t="n"/>
      <c r="G562" s="17" t="n"/>
    </row>
    <row r="563">
      <c r="A563" s="24" t="n"/>
      <c r="B563" s="17" t="n"/>
      <c r="C563" s="26">
        <f>IF(B563="","",IFERROR(INDEX(Inscrições!$C:$C,MATCH(B563,Inscrições!$A:$A,0)),"Nº não encontrado"))</f>
        <v/>
      </c>
      <c r="D563" s="17" t="n"/>
      <c r="E563" s="18" t="n"/>
      <c r="F563" s="17" t="n"/>
      <c r="G563" s="17" t="n"/>
    </row>
    <row r="564">
      <c r="A564" s="24" t="n"/>
      <c r="B564" s="17" t="n"/>
      <c r="C564" s="26">
        <f>IF(B564="","",IFERROR(INDEX(Inscrições!$C:$C,MATCH(B564,Inscrições!$A:$A,0)),"Nº não encontrado"))</f>
        <v/>
      </c>
      <c r="D564" s="17" t="n"/>
      <c r="E564" s="18" t="n"/>
      <c r="F564" s="17" t="n"/>
      <c r="G564" s="17" t="n"/>
    </row>
    <row r="565">
      <c r="A565" s="24" t="n"/>
      <c r="B565" s="17" t="n"/>
      <c r="C565" s="26">
        <f>IF(B565="","",IFERROR(INDEX(Inscrições!$C:$C,MATCH(B565,Inscrições!$A:$A,0)),"Nº não encontrado"))</f>
        <v/>
      </c>
      <c r="D565" s="17" t="n"/>
      <c r="E565" s="18" t="n"/>
      <c r="F565" s="17" t="n"/>
      <c r="G565" s="17" t="n"/>
    </row>
    <row r="566">
      <c r="A566" s="24" t="n"/>
      <c r="B566" s="17" t="n"/>
      <c r="C566" s="26">
        <f>IF(B566="","",IFERROR(INDEX(Inscrições!$C:$C,MATCH(B566,Inscrições!$A:$A,0)),"Nº não encontrado"))</f>
        <v/>
      </c>
      <c r="D566" s="17" t="n"/>
      <c r="E566" s="18" t="n"/>
      <c r="F566" s="17" t="n"/>
      <c r="G566" s="17" t="n"/>
    </row>
    <row r="567">
      <c r="A567" s="24" t="n"/>
      <c r="B567" s="17" t="n"/>
      <c r="C567" s="26">
        <f>IF(B567="","",IFERROR(INDEX(Inscrições!$C:$C,MATCH(B567,Inscrições!$A:$A,0)),"Nº não encontrado"))</f>
        <v/>
      </c>
      <c r="D567" s="17" t="n"/>
      <c r="E567" s="18" t="n"/>
      <c r="F567" s="17" t="n"/>
      <c r="G567" s="17" t="n"/>
    </row>
    <row r="568">
      <c r="A568" s="24" t="n"/>
      <c r="B568" s="17" t="n"/>
      <c r="C568" s="26">
        <f>IF(B568="","",IFERROR(INDEX(Inscrições!$C:$C,MATCH(B568,Inscrições!$A:$A,0)),"Nº não encontrado"))</f>
        <v/>
      </c>
      <c r="D568" s="17" t="n"/>
      <c r="E568" s="18" t="n"/>
      <c r="F568" s="17" t="n"/>
      <c r="G568" s="17" t="n"/>
    </row>
    <row r="569">
      <c r="A569" s="24" t="n"/>
      <c r="B569" s="17" t="n"/>
      <c r="C569" s="26">
        <f>IF(B569="","",IFERROR(INDEX(Inscrições!$C:$C,MATCH(B569,Inscrições!$A:$A,0)),"Nº não encontrado"))</f>
        <v/>
      </c>
      <c r="D569" s="17" t="n"/>
      <c r="E569" s="18" t="n"/>
      <c r="F569" s="17" t="n"/>
      <c r="G569" s="17" t="n"/>
    </row>
    <row r="570">
      <c r="A570" s="24" t="n"/>
      <c r="B570" s="17" t="n"/>
      <c r="C570" s="26">
        <f>IF(B570="","",IFERROR(INDEX(Inscrições!$C:$C,MATCH(B570,Inscrições!$A:$A,0)),"Nº não encontrado"))</f>
        <v/>
      </c>
      <c r="D570" s="17" t="n"/>
      <c r="E570" s="18" t="n"/>
      <c r="F570" s="17" t="n"/>
      <c r="G570" s="17" t="n"/>
    </row>
    <row r="571">
      <c r="A571" s="24" t="n"/>
      <c r="B571" s="17" t="n"/>
      <c r="C571" s="26">
        <f>IF(B571="","",IFERROR(INDEX(Inscrições!$C:$C,MATCH(B571,Inscrições!$A:$A,0)),"Nº não encontrado"))</f>
        <v/>
      </c>
      <c r="D571" s="17" t="n"/>
      <c r="E571" s="18" t="n"/>
      <c r="F571" s="17" t="n"/>
      <c r="G571" s="17" t="n"/>
    </row>
    <row r="572">
      <c r="A572" s="24" t="n"/>
      <c r="B572" s="17" t="n"/>
      <c r="C572" s="26">
        <f>IF(B572="","",IFERROR(INDEX(Inscrições!$C:$C,MATCH(B572,Inscrições!$A:$A,0)),"Nº não encontrado"))</f>
        <v/>
      </c>
      <c r="D572" s="17" t="n"/>
      <c r="E572" s="18" t="n"/>
      <c r="F572" s="17" t="n"/>
      <c r="G572" s="17" t="n"/>
    </row>
    <row r="573">
      <c r="A573" s="24" t="n"/>
      <c r="B573" s="17" t="n"/>
      <c r="C573" s="26">
        <f>IF(B573="","",IFERROR(INDEX(Inscrições!$C:$C,MATCH(B573,Inscrições!$A:$A,0)),"Nº não encontrado"))</f>
        <v/>
      </c>
      <c r="D573" s="17" t="n"/>
      <c r="E573" s="18" t="n"/>
      <c r="F573" s="17" t="n"/>
      <c r="G573" s="17" t="n"/>
    </row>
    <row r="574">
      <c r="A574" s="24" t="n"/>
      <c r="B574" s="17" t="n"/>
      <c r="C574" s="26">
        <f>IF(B574="","",IFERROR(INDEX(Inscrições!$C:$C,MATCH(B574,Inscrições!$A:$A,0)),"Nº não encontrado"))</f>
        <v/>
      </c>
      <c r="D574" s="17" t="n"/>
      <c r="E574" s="18" t="n"/>
      <c r="F574" s="17" t="n"/>
      <c r="G574" s="17" t="n"/>
    </row>
    <row r="575">
      <c r="A575" s="24" t="n"/>
      <c r="B575" s="17" t="n"/>
      <c r="C575" s="26">
        <f>IF(B575="","",IFERROR(INDEX(Inscrições!$C:$C,MATCH(B575,Inscrições!$A:$A,0)),"Nº não encontrado"))</f>
        <v/>
      </c>
      <c r="D575" s="17" t="n"/>
      <c r="E575" s="18" t="n"/>
      <c r="F575" s="17" t="n"/>
      <c r="G575" s="17" t="n"/>
    </row>
    <row r="576">
      <c r="A576" s="24" t="n"/>
      <c r="B576" s="17" t="n"/>
      <c r="C576" s="26">
        <f>IF(B576="","",IFERROR(INDEX(Inscrições!$C:$C,MATCH(B576,Inscrições!$A:$A,0)),"Nº não encontrado"))</f>
        <v/>
      </c>
      <c r="D576" s="17" t="n"/>
      <c r="E576" s="18" t="n"/>
      <c r="F576" s="17" t="n"/>
      <c r="G576" s="17" t="n"/>
    </row>
    <row r="577">
      <c r="A577" s="24" t="n"/>
      <c r="B577" s="17" t="n"/>
      <c r="C577" s="26">
        <f>IF(B577="","",IFERROR(INDEX(Inscrições!$C:$C,MATCH(B577,Inscrições!$A:$A,0)),"Nº não encontrado"))</f>
        <v/>
      </c>
      <c r="D577" s="17" t="n"/>
      <c r="E577" s="18" t="n"/>
      <c r="F577" s="17" t="n"/>
      <c r="G577" s="17" t="n"/>
    </row>
    <row r="578">
      <c r="A578" s="24" t="n"/>
      <c r="B578" s="17" t="n"/>
      <c r="C578" s="26">
        <f>IF(B578="","",IFERROR(INDEX(Inscrições!$C:$C,MATCH(B578,Inscrições!$A:$A,0)),"Nº não encontrado"))</f>
        <v/>
      </c>
      <c r="D578" s="17" t="n"/>
      <c r="E578" s="18" t="n"/>
      <c r="F578" s="17" t="n"/>
      <c r="G578" s="17" t="n"/>
    </row>
    <row r="579">
      <c r="A579" s="24" t="n"/>
      <c r="B579" s="17" t="n"/>
      <c r="C579" s="26">
        <f>IF(B579="","",IFERROR(INDEX(Inscrições!$C:$C,MATCH(B579,Inscrições!$A:$A,0)),"Nº não encontrado"))</f>
        <v/>
      </c>
      <c r="D579" s="17" t="n"/>
      <c r="E579" s="18" t="n"/>
      <c r="F579" s="17" t="n"/>
      <c r="G579" s="17" t="n"/>
    </row>
    <row r="580">
      <c r="A580" s="24" t="n"/>
      <c r="B580" s="17" t="n"/>
      <c r="C580" s="26">
        <f>IF(B580="","",IFERROR(INDEX(Inscrições!$C:$C,MATCH(B580,Inscrições!$A:$A,0)),"Nº não encontrado"))</f>
        <v/>
      </c>
      <c r="D580" s="17" t="n"/>
      <c r="E580" s="18" t="n"/>
      <c r="F580" s="17" t="n"/>
      <c r="G580" s="17" t="n"/>
    </row>
    <row r="581">
      <c r="A581" s="24" t="n"/>
      <c r="B581" s="17" t="n"/>
      <c r="C581" s="26">
        <f>IF(B581="","",IFERROR(INDEX(Inscrições!$C:$C,MATCH(B581,Inscrições!$A:$A,0)),"Nº não encontrado"))</f>
        <v/>
      </c>
      <c r="D581" s="17" t="n"/>
      <c r="E581" s="18" t="n"/>
      <c r="F581" s="17" t="n"/>
      <c r="G581" s="17" t="n"/>
    </row>
    <row r="582">
      <c r="A582" s="24" t="n"/>
      <c r="B582" s="17" t="n"/>
      <c r="C582" s="26">
        <f>IF(B582="","",IFERROR(INDEX(Inscrições!$C:$C,MATCH(B582,Inscrições!$A:$A,0)),"Nº não encontrado"))</f>
        <v/>
      </c>
      <c r="D582" s="17" t="n"/>
      <c r="E582" s="18" t="n"/>
      <c r="F582" s="17" t="n"/>
      <c r="G582" s="17" t="n"/>
    </row>
    <row r="583">
      <c r="A583" s="24" t="n"/>
      <c r="B583" s="17" t="n"/>
      <c r="C583" s="26">
        <f>IF(B583="","",IFERROR(INDEX(Inscrições!$C:$C,MATCH(B583,Inscrições!$A:$A,0)),"Nº não encontrado"))</f>
        <v/>
      </c>
      <c r="D583" s="17" t="n"/>
      <c r="E583" s="18" t="n"/>
      <c r="F583" s="17" t="n"/>
      <c r="G583" s="17" t="n"/>
    </row>
    <row r="584">
      <c r="A584" s="24" t="n"/>
      <c r="B584" s="17" t="n"/>
      <c r="C584" s="26">
        <f>IF(B584="","",IFERROR(INDEX(Inscrições!$C:$C,MATCH(B584,Inscrições!$A:$A,0)),"Nº não encontrado"))</f>
        <v/>
      </c>
      <c r="D584" s="17" t="n"/>
      <c r="E584" s="18" t="n"/>
      <c r="F584" s="17" t="n"/>
      <c r="G584" s="17" t="n"/>
    </row>
    <row r="585">
      <c r="A585" s="24" t="n"/>
      <c r="B585" s="17" t="n"/>
      <c r="C585" s="26">
        <f>IF(B585="","",IFERROR(INDEX(Inscrições!$C:$C,MATCH(B585,Inscrições!$A:$A,0)),"Nº não encontrado"))</f>
        <v/>
      </c>
      <c r="D585" s="17" t="n"/>
      <c r="E585" s="18" t="n"/>
      <c r="F585" s="17" t="n"/>
      <c r="G585" s="17" t="n"/>
    </row>
    <row r="586">
      <c r="A586" s="24" t="n"/>
      <c r="B586" s="17" t="n"/>
      <c r="C586" s="26">
        <f>IF(B586="","",IFERROR(INDEX(Inscrições!$C:$C,MATCH(B586,Inscrições!$A:$A,0)),"Nº não encontrado"))</f>
        <v/>
      </c>
      <c r="D586" s="17" t="n"/>
      <c r="E586" s="18" t="n"/>
      <c r="F586" s="17" t="n"/>
      <c r="G586" s="17" t="n"/>
    </row>
    <row r="587">
      <c r="A587" s="24" t="n"/>
      <c r="B587" s="17" t="n"/>
      <c r="C587" s="26">
        <f>IF(B587="","",IFERROR(INDEX(Inscrições!$C:$C,MATCH(B587,Inscrições!$A:$A,0)),"Nº não encontrado"))</f>
        <v/>
      </c>
      <c r="D587" s="17" t="n"/>
      <c r="E587" s="18" t="n"/>
      <c r="F587" s="17" t="n"/>
      <c r="G587" s="17" t="n"/>
    </row>
    <row r="588">
      <c r="A588" s="24" t="n"/>
      <c r="B588" s="17" t="n"/>
      <c r="C588" s="26">
        <f>IF(B588="","",IFERROR(INDEX(Inscrições!$C:$C,MATCH(B588,Inscrições!$A:$A,0)),"Nº não encontrado"))</f>
        <v/>
      </c>
      <c r="D588" s="17" t="n"/>
      <c r="E588" s="18" t="n"/>
      <c r="F588" s="17" t="n"/>
      <c r="G588" s="17" t="n"/>
    </row>
    <row r="589">
      <c r="A589" s="24" t="n"/>
      <c r="B589" s="17" t="n"/>
      <c r="C589" s="26">
        <f>IF(B589="","",IFERROR(INDEX(Inscrições!$C:$C,MATCH(B589,Inscrições!$A:$A,0)),"Nº não encontrado"))</f>
        <v/>
      </c>
      <c r="D589" s="17" t="n"/>
      <c r="E589" s="18" t="n"/>
      <c r="F589" s="17" t="n"/>
      <c r="G589" s="17" t="n"/>
    </row>
    <row r="590">
      <c r="A590" s="24" t="n"/>
      <c r="B590" s="17" t="n"/>
      <c r="C590" s="26">
        <f>IF(B590="","",IFERROR(INDEX(Inscrições!$C:$C,MATCH(B590,Inscrições!$A:$A,0)),"Nº não encontrado"))</f>
        <v/>
      </c>
      <c r="D590" s="17" t="n"/>
      <c r="E590" s="18" t="n"/>
      <c r="F590" s="17" t="n"/>
      <c r="G590" s="17" t="n"/>
    </row>
    <row r="591">
      <c r="A591" s="24" t="n"/>
      <c r="B591" s="17" t="n"/>
      <c r="C591" s="26">
        <f>IF(B591="","",IFERROR(INDEX(Inscrições!$C:$C,MATCH(B591,Inscrições!$A:$A,0)),"Nº não encontrado"))</f>
        <v/>
      </c>
      <c r="D591" s="17" t="n"/>
      <c r="E591" s="18" t="n"/>
      <c r="F591" s="17" t="n"/>
      <c r="G591" s="17" t="n"/>
    </row>
    <row r="592">
      <c r="A592" s="24" t="n"/>
      <c r="B592" s="17" t="n"/>
      <c r="C592" s="26">
        <f>IF(B592="","",IFERROR(INDEX(Inscrições!$C:$C,MATCH(B592,Inscrições!$A:$A,0)),"Nº não encontrado"))</f>
        <v/>
      </c>
      <c r="D592" s="17" t="n"/>
      <c r="E592" s="18" t="n"/>
      <c r="F592" s="17" t="n"/>
      <c r="G592" s="17" t="n"/>
    </row>
    <row r="593">
      <c r="A593" s="24" t="n"/>
      <c r="B593" s="17" t="n"/>
      <c r="C593" s="26">
        <f>IF(B593="","",IFERROR(INDEX(Inscrições!$C:$C,MATCH(B593,Inscrições!$A:$A,0)),"Nº não encontrado"))</f>
        <v/>
      </c>
      <c r="D593" s="17" t="n"/>
      <c r="E593" s="18" t="n"/>
      <c r="F593" s="17" t="n"/>
      <c r="G593" s="17" t="n"/>
    </row>
    <row r="594">
      <c r="A594" s="24" t="n"/>
      <c r="B594" s="17" t="n"/>
      <c r="C594" s="26">
        <f>IF(B594="","",IFERROR(INDEX(Inscrições!$C:$C,MATCH(B594,Inscrições!$A:$A,0)),"Nº não encontrado"))</f>
        <v/>
      </c>
      <c r="D594" s="17" t="n"/>
      <c r="E594" s="18" t="n"/>
      <c r="F594" s="17" t="n"/>
      <c r="G594" s="17" t="n"/>
    </row>
    <row r="595">
      <c r="A595" s="24" t="n"/>
      <c r="B595" s="17" t="n"/>
      <c r="C595" s="26">
        <f>IF(B595="","",IFERROR(INDEX(Inscrições!$C:$C,MATCH(B595,Inscrições!$A:$A,0)),"Nº não encontrado"))</f>
        <v/>
      </c>
      <c r="D595" s="17" t="n"/>
      <c r="E595" s="18" t="n"/>
      <c r="F595" s="17" t="n"/>
      <c r="G595" s="17" t="n"/>
    </row>
    <row r="596">
      <c r="A596" s="24" t="n"/>
      <c r="B596" s="17" t="n"/>
      <c r="C596" s="26">
        <f>IF(B596="","",IFERROR(INDEX(Inscrições!$C:$C,MATCH(B596,Inscrições!$A:$A,0)),"Nº não encontrado"))</f>
        <v/>
      </c>
      <c r="D596" s="17" t="n"/>
      <c r="E596" s="18" t="n"/>
      <c r="F596" s="17" t="n"/>
      <c r="G596" s="17" t="n"/>
    </row>
    <row r="597">
      <c r="A597" s="24" t="n"/>
      <c r="B597" s="17" t="n"/>
      <c r="C597" s="26">
        <f>IF(B597="","",IFERROR(INDEX(Inscrições!$C:$C,MATCH(B597,Inscrições!$A:$A,0)),"Nº não encontrado"))</f>
        <v/>
      </c>
      <c r="D597" s="17" t="n"/>
      <c r="E597" s="18" t="n"/>
      <c r="F597" s="17" t="n"/>
      <c r="G597" s="17" t="n"/>
    </row>
    <row r="598">
      <c r="A598" s="24" t="n"/>
      <c r="B598" s="17" t="n"/>
      <c r="C598" s="26">
        <f>IF(B598="","",IFERROR(INDEX(Inscrições!$C:$C,MATCH(B598,Inscrições!$A:$A,0)),"Nº não encontrado"))</f>
        <v/>
      </c>
      <c r="D598" s="17" t="n"/>
      <c r="E598" s="18" t="n"/>
      <c r="F598" s="17" t="n"/>
      <c r="G598" s="17" t="n"/>
    </row>
    <row r="599">
      <c r="A599" s="24" t="n"/>
      <c r="B599" s="17" t="n"/>
      <c r="C599" s="26">
        <f>IF(B599="","",IFERROR(INDEX(Inscrições!$C:$C,MATCH(B599,Inscrições!$A:$A,0)),"Nº não encontrado"))</f>
        <v/>
      </c>
      <c r="D599" s="17" t="n"/>
      <c r="E599" s="18" t="n"/>
      <c r="F599" s="17" t="n"/>
      <c r="G599" s="17" t="n"/>
    </row>
    <row r="600">
      <c r="A600" s="24" t="n"/>
      <c r="B600" s="17" t="n"/>
      <c r="C600" s="26">
        <f>IF(B600="","",IFERROR(INDEX(Inscrições!$C:$C,MATCH(B600,Inscrições!$A:$A,0)),"Nº não encontrado"))</f>
        <v/>
      </c>
      <c r="D600" s="17" t="n"/>
      <c r="E600" s="18" t="n"/>
      <c r="F600" s="17" t="n"/>
      <c r="G600" s="17" t="n"/>
    </row>
    <row r="601">
      <c r="A601" s="24" t="n"/>
      <c r="B601" s="17" t="n"/>
      <c r="C601" s="26">
        <f>IF(B601="","",IFERROR(INDEX(Inscrições!$C:$C,MATCH(B601,Inscrições!$A:$A,0)),"Nº não encontrado"))</f>
        <v/>
      </c>
      <c r="D601" s="17" t="n"/>
      <c r="E601" s="18" t="n"/>
      <c r="F601" s="17" t="n"/>
      <c r="G601" s="17" t="n"/>
    </row>
    <row r="602">
      <c r="A602" s="24" t="n"/>
      <c r="B602" s="17" t="n"/>
      <c r="C602" s="26">
        <f>IF(B602="","",IFERROR(INDEX(Inscrições!$C:$C,MATCH(B602,Inscrições!$A:$A,0)),"Nº não encontrado"))</f>
        <v/>
      </c>
      <c r="D602" s="17" t="n"/>
      <c r="E602" s="18" t="n"/>
      <c r="F602" s="17" t="n"/>
      <c r="G602" s="17" t="n"/>
    </row>
    <row r="603">
      <c r="A603" s="24" t="n"/>
      <c r="B603" s="17" t="n"/>
      <c r="C603" s="26">
        <f>IF(B603="","",IFERROR(INDEX(Inscrições!$C:$C,MATCH(B603,Inscrições!$A:$A,0)),"Nº não encontrado"))</f>
        <v/>
      </c>
      <c r="D603" s="17" t="n"/>
      <c r="E603" s="18" t="n"/>
      <c r="F603" s="17" t="n"/>
      <c r="G603" s="17" t="n"/>
    </row>
    <row r="604">
      <c r="A604" s="24" t="n"/>
      <c r="B604" s="17" t="n"/>
      <c r="C604" s="26">
        <f>IF(B604="","",IFERROR(INDEX(Inscrições!$C:$C,MATCH(B604,Inscrições!$A:$A,0)),"Nº não encontrado"))</f>
        <v/>
      </c>
      <c r="D604" s="17" t="n"/>
      <c r="E604" s="18" t="n"/>
      <c r="F604" s="17" t="n"/>
      <c r="G604" s="17" t="n"/>
    </row>
    <row r="605">
      <c r="A605" s="24" t="n"/>
      <c r="B605" s="17" t="n"/>
      <c r="C605" s="26">
        <f>IF(B605="","",IFERROR(INDEX(Inscrições!$C:$C,MATCH(B605,Inscrições!$A:$A,0)),"Nº não encontrado"))</f>
        <v/>
      </c>
      <c r="D605" s="17" t="n"/>
      <c r="E605" s="18" t="n"/>
      <c r="F605" s="17" t="n"/>
      <c r="G605" s="17" t="n"/>
    </row>
  </sheetData>
  <autoFilter ref="A5:G605"/>
  <conditionalFormatting sqref="C6:C605">
    <cfRule type="expression" priority="1" dxfId="0">
      <formula>$C6="Nº não encontrado"</formula>
    </cfRule>
  </conditionalFormatting>
  <conditionalFormatting sqref="F6:F605">
    <cfRule type="expression" priority="2" dxfId="3">
      <formula>$F6="Não"</formula>
    </cfRule>
  </conditionalFormatting>
  <dataValidations count="3">
    <dataValidation sqref="D6:D605" showDropDown="0" showInputMessage="0" showErrorMessage="0" allowBlank="1" type="list">
      <formula1>=Formas</formula1>
    </dataValidation>
    <dataValidation sqref="F6:F605" showDropDown="0" showInputMessage="0" showErrorMessage="0" allowBlank="1" type="list">
      <formula1>"Sim,Não"</formula1>
    </dataValidation>
    <dataValidation sqref="B6:B605" showDropDown="0" showInputMessage="0" showErrorMessage="1" allowBlank="1" errorTitle="Nº da inscrição" error="Use o Nº da inscrição (coluna A da aba Inscrições)." type="whole" operator="greaterThan">
      <formula1>0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ZaiPass</dc:creator>
  <dc:title>Planilha de inscrições e pagamentos</dc:title>
  <dc:subject>Modelo gratuito · zaipass.com.br/blog/planilha-de-inscricoes-e-pagamentos</dc:subject>
  <dcterms:created xsi:type="dcterms:W3CDTF">2026-10-29T02:43:41Z</dcterms:created>
  <dcterms:modified xsi:type="dcterms:W3CDTF">2026-10-29T02:43:42Z</dcterms:modified>
</cp:coreProperties>
</file>